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E24"/>
  <c r="F24" s="1"/>
  <c r="D24"/>
  <c r="C24"/>
  <c r="B24"/>
  <c r="G20"/>
  <c r="G19"/>
  <c r="G18"/>
  <c r="G17"/>
  <c r="G16"/>
  <c r="G15"/>
  <c r="G14"/>
  <c r="G13"/>
  <c r="R5"/>
  <c r="P5"/>
  <c r="Q5" s="1"/>
  <c r="J5"/>
  <c r="I5"/>
  <c r="O5" s="1"/>
  <c r="H5"/>
  <c r="F5" s="1"/>
  <c r="D5"/>
  <c r="B5"/>
  <c r="C5" s="1"/>
</calcChain>
</file>

<file path=xl/sharedStrings.xml><?xml version="1.0" encoding="utf-8"?>
<sst xmlns="http://schemas.openxmlformats.org/spreadsheetml/2006/main" count="64" uniqueCount="53">
  <si>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</si>
  <si>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</si>
  <si>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</si>
  <si>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</si>
  <si>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</si>
  <si>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</si>
  <si>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</si>
  <si>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</si>
  <si>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</si>
  <si>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</si>
  <si>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</si>
  <si>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</si>
  <si>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</si>
  <si>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</si>
  <si>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</si>
  <si>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</si>
  <si>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</si>
  <si>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</si>
  <si>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</si>
  <si>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</si>
  <si>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</si>
  <si>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</si>
  <si>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</si>
  <si>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</si>
  <si>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</si>
  <si>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Электрическая энергия в кв-рах</t>
  </si>
  <si>
    <t>Электрическая энергия в оф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</si>
  <si>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</si>
  <si>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</si>
  <si>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</si>
  <si>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</si>
  <si>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</si>
  <si>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</si>
  <si>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</si>
  <si>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</si>
  <si>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</si>
  <si>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</si>
  <si>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</si>
  <si>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</si>
  <si>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</si>
  <si>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</si>
  <si>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</si>
  <si>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</si>
  <si>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</si>
  <si>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</si>
  <si>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</si>
  <si>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</si>
  <si>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</si>
  <si>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</si>
  <si>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</si>
  <si>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</si>
  <si>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Красноармейская, 99</t>
  </si>
  <si>
    <t>196120.28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</si>
</sst>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5" fillId="5" borderId="6" xfId="3" applyNumberFormat="1" applyFont="1" applyFill="1" applyBorder="1" applyAlignment="1">
      <alignment horizontal="center" vertical="center" wrapText="1"/>
    </xf>
    <xf numFmtId="1" fontId="5" fillId="5" borderId="6" xfId="4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1" fontId="4" fillId="5" borderId="6" xfId="3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5" fillId="5" borderId="6" xfId="5" applyNumberFormat="1" applyFont="1" applyFill="1" applyBorder="1" applyAlignment="1">
      <alignment horizontal="center" vertical="center" wrapText="1"/>
    </xf>
    <xf numFmtId="1" fontId="7" fillId="5" borderId="6" xfId="5" applyNumberFormat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Красноармейская 99" xfId="5"/>
    <cellStyle name="Обычный_Лист1" xfId="3"/>
    <cellStyle name="Обычный_Никитинская 2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13" workbookViewId="0">
      <selection activeCell="G27" sqref="G27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22" t="s">
        <v>51</v>
      </c>
    </row>
    <row r="3" spans="1:18" ht="20.100000000000001" customHeight="1">
      <c r="A3" s="14"/>
      <c r="B3" s="26" t="s">
        <v>46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13" customFormat="1" ht="99.95" customHeight="1">
      <c r="A4" s="15"/>
      <c r="B4" s="17" t="s">
        <v>2</v>
      </c>
      <c r="C4" s="17" t="s">
        <v>3</v>
      </c>
      <c r="D4" s="17" t="s">
        <v>4</v>
      </c>
      <c r="E4" s="17" t="s">
        <v>35</v>
      </c>
      <c r="F4" s="17" t="s">
        <v>36</v>
      </c>
      <c r="G4" s="17" t="s">
        <v>37</v>
      </c>
      <c r="H4" s="17" t="s">
        <v>38</v>
      </c>
      <c r="I4" s="17" t="s">
        <v>39</v>
      </c>
      <c r="J4" s="17" t="s">
        <v>40</v>
      </c>
      <c r="K4" s="17" t="s">
        <v>41</v>
      </c>
      <c r="L4" s="17" t="s">
        <v>42</v>
      </c>
      <c r="M4" s="17" t="s">
        <v>43</v>
      </c>
      <c r="N4" s="17" t="s">
        <v>44</v>
      </c>
      <c r="O4" s="17" t="s">
        <v>45</v>
      </c>
      <c r="P4" s="17" t="s">
        <v>5</v>
      </c>
      <c r="Q4" s="17" t="s">
        <v>6</v>
      </c>
      <c r="R4" s="17" t="s">
        <v>7</v>
      </c>
    </row>
    <row r="5" spans="1:18" s="12" customFormat="1" ht="20.100000000000001" customHeight="1">
      <c r="A5" s="16"/>
      <c r="B5" s="18">
        <f>2021.04*38%</f>
        <v>767.99519999999995</v>
      </c>
      <c r="C5" s="18">
        <f>B5</f>
        <v>767.99519999999995</v>
      </c>
      <c r="D5" s="18">
        <f>446978.05*38%</f>
        <v>169851.65899999999</v>
      </c>
      <c r="E5" s="18">
        <v>1469354.69</v>
      </c>
      <c r="F5" s="19">
        <f t="shared" ref="F5" si="0">E5-G5-H5</f>
        <v>1019972.5999999999</v>
      </c>
      <c r="G5" s="11">
        <v>218186.85</v>
      </c>
      <c r="H5" s="18">
        <f>5207.1*3.7*12</f>
        <v>231195.24000000005</v>
      </c>
      <c r="I5" s="18">
        <f>3664949.51*38%</f>
        <v>1392680.8137999999</v>
      </c>
      <c r="J5" s="19">
        <f t="shared" ref="J5" si="1">I5-M5</f>
        <v>1360258.3137999999</v>
      </c>
      <c r="K5" s="18">
        <v>0</v>
      </c>
      <c r="L5" s="18">
        <v>0</v>
      </c>
      <c r="M5" s="18">
        <v>32422.5</v>
      </c>
      <c r="N5" s="18">
        <v>0</v>
      </c>
      <c r="O5" s="19">
        <f>I5+C5</f>
        <v>1393448.8089999999</v>
      </c>
      <c r="P5" s="18">
        <f>6154.18*38%</f>
        <v>2338.5884000000001</v>
      </c>
      <c r="Q5" s="19">
        <f t="shared" ref="Q5" si="2">P5</f>
        <v>2338.5884000000001</v>
      </c>
      <c r="R5" s="19">
        <f>677929.05*38%</f>
        <v>257613.03900000002</v>
      </c>
    </row>
    <row r="7" spans="1:18" ht="30" customHeight="1">
      <c r="B7" s="24" t="s">
        <v>16</v>
      </c>
      <c r="C7" s="24"/>
      <c r="D7" s="24"/>
      <c r="E7" s="24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1</v>
      </c>
      <c r="C9" s="1">
        <v>0</v>
      </c>
      <c r="D9" s="1">
        <v>1</v>
      </c>
      <c r="E9" s="1">
        <v>0</v>
      </c>
    </row>
    <row r="10" spans="1:18" ht="14.25" customHeight="1"/>
    <row r="11" spans="1:18" ht="30" customHeight="1">
      <c r="B11" s="25" t="s">
        <v>34</v>
      </c>
      <c r="C11" s="25"/>
      <c r="D11" s="25"/>
      <c r="E11" s="25"/>
      <c r="F11" s="25"/>
      <c r="G11" s="25"/>
    </row>
    <row r="12" spans="1:18" ht="30" customHeight="1">
      <c r="B12" s="8" t="s">
        <v>17</v>
      </c>
      <c r="C12" s="8" t="s">
        <v>18</v>
      </c>
      <c r="D12" s="9" t="s">
        <v>19</v>
      </c>
      <c r="E12" s="10" t="s">
        <v>20</v>
      </c>
      <c r="F12" s="10" t="s">
        <v>21</v>
      </c>
      <c r="G12" s="10" t="s">
        <v>22</v>
      </c>
    </row>
    <row r="13" spans="1:18" ht="30" customHeight="1">
      <c r="B13" s="29" t="s">
        <v>23</v>
      </c>
      <c r="C13" s="4" t="s">
        <v>24</v>
      </c>
      <c r="D13" s="5">
        <v>49428</v>
      </c>
      <c r="E13" s="31">
        <v>113939.89</v>
      </c>
      <c r="F13" s="6">
        <v>114641.06</v>
      </c>
      <c r="G13" s="5">
        <f t="shared" ref="G13:G19" si="3">E13-F13</f>
        <v>-701.16999999999825</v>
      </c>
    </row>
    <row r="14" spans="1:18" ht="30" customHeight="1">
      <c r="B14" s="29" t="s">
        <v>25</v>
      </c>
      <c r="C14" s="4" t="s">
        <v>24</v>
      </c>
      <c r="D14" s="5">
        <v>156177</v>
      </c>
      <c r="E14" s="31">
        <v>360385.15</v>
      </c>
      <c r="F14" s="31">
        <v>350475.83</v>
      </c>
      <c r="G14" s="5">
        <f t="shared" si="3"/>
        <v>9909.320000000007</v>
      </c>
    </row>
    <row r="15" spans="1:18" ht="30" customHeight="1">
      <c r="B15" s="29" t="s">
        <v>26</v>
      </c>
      <c r="C15" s="4" t="s">
        <v>24</v>
      </c>
      <c r="D15" s="5">
        <v>31424</v>
      </c>
      <c r="E15" s="6">
        <v>153347.22</v>
      </c>
      <c r="F15" s="6">
        <v>133249.12</v>
      </c>
      <c r="G15" s="5">
        <f t="shared" si="3"/>
        <v>20098.100000000006</v>
      </c>
    </row>
    <row r="16" spans="1:18" ht="30" customHeight="1">
      <c r="B16" s="29" t="s">
        <v>27</v>
      </c>
      <c r="C16" s="4" t="s">
        <v>28</v>
      </c>
      <c r="D16" s="5">
        <v>6797.44</v>
      </c>
      <c r="E16" s="5">
        <v>147211.98000000001</v>
      </c>
      <c r="F16" s="5">
        <v>143730.92000000001</v>
      </c>
      <c r="G16" s="5">
        <f t="shared" si="3"/>
        <v>3481.0599999999977</v>
      </c>
    </row>
    <row r="17" spans="2:11" ht="30" customHeight="1">
      <c r="B17" s="29" t="s">
        <v>29</v>
      </c>
      <c r="C17" s="4" t="s">
        <v>28</v>
      </c>
      <c r="D17" s="5">
        <v>3995.72</v>
      </c>
      <c r="E17" s="32">
        <v>86064.3</v>
      </c>
      <c r="F17" s="31">
        <v>82470.23</v>
      </c>
      <c r="G17" s="5">
        <f t="shared" si="3"/>
        <v>3594.070000000007</v>
      </c>
    </row>
    <row r="18" spans="2:11" ht="30" customHeight="1">
      <c r="B18" s="29" t="s">
        <v>30</v>
      </c>
      <c r="C18" s="4" t="s">
        <v>28</v>
      </c>
      <c r="D18" s="5">
        <v>13310.04</v>
      </c>
      <c r="E18" s="31">
        <v>121648.67</v>
      </c>
      <c r="F18" s="7">
        <v>115265.82</v>
      </c>
      <c r="G18" s="5">
        <f t="shared" si="3"/>
        <v>6382.8499999999913</v>
      </c>
    </row>
    <row r="19" spans="2:11" ht="30" customHeight="1">
      <c r="B19" s="29" t="s">
        <v>31</v>
      </c>
      <c r="C19" s="4" t="s">
        <v>32</v>
      </c>
      <c r="D19" s="5">
        <v>244.14</v>
      </c>
      <c r="E19" s="31">
        <v>349103.71</v>
      </c>
      <c r="F19" s="31">
        <v>323254.86</v>
      </c>
      <c r="G19" s="5">
        <f t="shared" si="3"/>
        <v>25848.850000000035</v>
      </c>
    </row>
    <row r="20" spans="2:11" ht="30" customHeight="1">
      <c r="B20" s="29" t="s">
        <v>33</v>
      </c>
      <c r="C20" s="4" t="s">
        <v>32</v>
      </c>
      <c r="D20" s="5">
        <v>762.34</v>
      </c>
      <c r="E20" s="5">
        <v>1090711.76</v>
      </c>
      <c r="F20" s="5">
        <v>1001216.3</v>
      </c>
      <c r="G20" s="5">
        <f>E20-F20</f>
        <v>89495.459999999963</v>
      </c>
    </row>
    <row r="22" spans="2:11" ht="20.100000000000001" customHeight="1">
      <c r="B22" s="23" t="s">
        <v>0</v>
      </c>
      <c r="C22" s="23"/>
      <c r="D22" s="23"/>
      <c r="E22" s="23"/>
      <c r="F22" s="23"/>
      <c r="G22" s="23"/>
      <c r="H22" s="23" t="s">
        <v>1</v>
      </c>
      <c r="I22" s="23"/>
      <c r="J22" s="23"/>
      <c r="K22" s="23"/>
    </row>
    <row r="23" spans="2:11" ht="90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</row>
    <row r="24" spans="2:11" ht="30" customHeight="1">
      <c r="B24" s="30">
        <f>2021.04*62%</f>
        <v>1253.0447999999999</v>
      </c>
      <c r="C24" s="30">
        <f t="shared" ref="C24" si="4">B24</f>
        <v>1253.0447999999999</v>
      </c>
      <c r="D24" s="30">
        <f>446978.05*62%</f>
        <v>277126.391</v>
      </c>
      <c r="E24" s="30">
        <f>6154.18*62%</f>
        <v>3815.5916000000002</v>
      </c>
      <c r="F24" s="30">
        <f t="shared" ref="F24" si="5">E24</f>
        <v>3815.5916000000002</v>
      </c>
      <c r="G24" s="30">
        <f>677929.05*62%</f>
        <v>420316.011</v>
      </c>
      <c r="H24" s="30">
        <v>0</v>
      </c>
      <c r="I24" s="30">
        <v>0</v>
      </c>
      <c r="J24" s="30">
        <v>0</v>
      </c>
      <c r="K24" s="30">
        <v>0</v>
      </c>
    </row>
    <row r="26" spans="2:11" ht="20.100000000000001" customHeight="1">
      <c r="B26" s="25" t="s">
        <v>50</v>
      </c>
      <c r="C26" s="25"/>
      <c r="D26" s="25"/>
    </row>
    <row r="27" spans="2:11" ht="76.5">
      <c r="B27" s="3" t="s">
        <v>47</v>
      </c>
      <c r="C27" s="3" t="s">
        <v>48</v>
      </c>
      <c r="D27" s="3" t="s">
        <v>49</v>
      </c>
    </row>
    <row r="28" spans="2:11" ht="20.100000000000001" customHeight="1">
      <c r="B28" s="20">
        <v>6</v>
      </c>
      <c r="C28" s="20">
        <v>10</v>
      </c>
      <c r="D28" s="21" t="s">
        <v>52</v>
      </c>
    </row>
  </sheetData>
  <mergeCells count="6">
    <mergeCell ref="B26:D26"/>
    <mergeCell ref="B22:G22"/>
    <mergeCell ref="H22:K22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2016-03-28T10:24:52Z</dcterms:modified>
</cp:coreProperties>
</file>