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174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4" i="1"/>
  <c r="F24"/>
  <c r="E24"/>
  <c r="D24"/>
  <c r="B24"/>
  <c r="C24" s="1"/>
  <c r="G20"/>
  <c r="G19"/>
  <c r="G18"/>
  <c r="G17"/>
  <c r="G16"/>
  <c r="G15"/>
  <c r="G14"/>
  <c r="G13"/>
  <c r="R5"/>
  <c r="P5"/>
  <c r="Q5" s="1"/>
  <c r="I5"/>
  <c r="J5" s="1"/>
  <c r="H5"/>
  <c r="G5"/>
  <c r="F5" s="1"/>
  <c r="D5"/>
  <c r="C5"/>
  <c r="O5" s="1"/>
  <c r="B5"/>
</calcChain>
</file>

<file path=xl/sharedStrings.xml><?xml version="1.0" encoding="utf-8"?>
<sst xmlns="http://schemas.openxmlformats.org/spreadsheetml/2006/main" count="64" uniqueCount="53">
  <si>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</si>
  <si>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</si>
  <si>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</si>
  <si>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</si>
  <si>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</si>
  <si>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</si>
  <si>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</si>
  <si>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</si>
  <si>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</si>
  <si>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</si>
  <si>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</si>
  <si>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</si>
  <si>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</si>
  <si>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</si>
  <si>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</si>
  <si>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</si>
  <si>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</si>
  <si>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</si>
  <si>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</si>
  <si>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</si>
  <si>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</si>
  <si>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</si>
  <si>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</si>
  <si>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</si>
  <si>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</si>
  <si>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Электрическая энергия в кв-рах</t>
  </si>
  <si>
    <t>Электрическая энергия в оф</t>
  </si>
  <si>
    <t>Холодное водоснабжение</t>
  </si>
  <si>
    <t>Куб.м</t>
  </si>
  <si>
    <t>Хол. Вода на ГВС</t>
  </si>
  <si>
    <t>Водоотведение</t>
  </si>
  <si>
    <t>Т/энергия на ГВС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</si>
  <si>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</si>
  <si>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</si>
  <si>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</si>
  <si>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</si>
  <si>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</si>
  <si>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</si>
  <si>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</si>
  <si>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</si>
  <si>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</si>
  <si>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</si>
  <si>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</si>
  <si>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</si>
  <si>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</si>
  <si>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</si>
  <si>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</si>
  <si>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</si>
  <si>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</si>
  <si>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</si>
  <si>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</si>
  <si>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150233.07</t>
  </si>
  <si>
    <t>Красноармейская, 101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</si>
</sst>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1" fontId="5" fillId="5" borderId="6" xfId="2" applyNumberFormat="1" applyFont="1" applyFill="1" applyBorder="1" applyAlignment="1">
      <alignment horizontal="center" vertical="center" wrapText="1"/>
    </xf>
    <xf numFmtId="1" fontId="5" fillId="5" borderId="6" xfId="3" applyNumberFormat="1" applyFont="1" applyFill="1" applyBorder="1" applyAlignment="1">
      <alignment horizontal="center" vertical="center" wrapText="1"/>
    </xf>
    <xf numFmtId="1" fontId="5" fillId="5" borderId="6" xfId="4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49" fontId="4" fillId="4" borderId="8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Continuous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6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1" fontId="1" fillId="5" borderId="5" xfId="2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5" fillId="5" borderId="6" xfId="5" applyNumberFormat="1" applyFont="1" applyFill="1" applyBorder="1" applyAlignment="1">
      <alignment horizontal="center" vertical="center" wrapText="1"/>
    </xf>
    <xf numFmtId="1" fontId="7" fillId="5" borderId="6" xfId="5" applyNumberFormat="1" applyFont="1" applyFill="1" applyBorder="1" applyAlignment="1">
      <alignment horizontal="center" vertical="center" wrapText="1"/>
    </xf>
  </cellXfs>
  <cellStyles count="6">
    <cellStyle name="20% - Акцент1" xfId="2" builtinId="30"/>
    <cellStyle name="Акцент1" xfId="1" builtinId="29"/>
    <cellStyle name="Обычный" xfId="0" builtinId="0"/>
    <cellStyle name="Обычный_Красноармейская 101" xfId="5"/>
    <cellStyle name="Обычный_Лист1" xfId="3"/>
    <cellStyle name="Обычный_Никитинская 2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selection activeCell="B24" sqref="B24:K24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9" t="s">
        <v>52</v>
      </c>
    </row>
    <row r="3" spans="1:18" ht="20.100000000000001" customHeight="1">
      <c r="A3" s="13"/>
      <c r="B3" s="23" t="s">
        <v>46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s="12" customFormat="1" ht="99.95" customHeight="1">
      <c r="A4" s="14"/>
      <c r="B4" s="16" t="s">
        <v>2</v>
      </c>
      <c r="C4" s="16" t="s">
        <v>3</v>
      </c>
      <c r="D4" s="16" t="s">
        <v>4</v>
      </c>
      <c r="E4" s="16" t="s">
        <v>35</v>
      </c>
      <c r="F4" s="16" t="s">
        <v>36</v>
      </c>
      <c r="G4" s="16" t="s">
        <v>37</v>
      </c>
      <c r="H4" s="16" t="s">
        <v>38</v>
      </c>
      <c r="I4" s="16" t="s">
        <v>39</v>
      </c>
      <c r="J4" s="16" t="s">
        <v>40</v>
      </c>
      <c r="K4" s="16" t="s">
        <v>41</v>
      </c>
      <c r="L4" s="16" t="s">
        <v>42</v>
      </c>
      <c r="M4" s="16" t="s">
        <v>43</v>
      </c>
      <c r="N4" s="16" t="s">
        <v>44</v>
      </c>
      <c r="O4" s="16" t="s">
        <v>45</v>
      </c>
      <c r="P4" s="16" t="s">
        <v>5</v>
      </c>
      <c r="Q4" s="16" t="s">
        <v>6</v>
      </c>
      <c r="R4" s="16" t="s">
        <v>7</v>
      </c>
    </row>
    <row r="5" spans="1:18" s="11" customFormat="1" ht="20.100000000000001" customHeight="1">
      <c r="A5" s="15"/>
      <c r="B5" s="28">
        <f>17279.82*37%</f>
        <v>6393.5334000000003</v>
      </c>
      <c r="C5" s="29">
        <f>B5</f>
        <v>6393.5334000000003</v>
      </c>
      <c r="D5" s="29">
        <f>540357.11*37%</f>
        <v>199932.13069999998</v>
      </c>
      <c r="E5" s="29">
        <v>1574496.26</v>
      </c>
      <c r="F5" s="30">
        <f t="shared" ref="F5" si="0">E5-G5-H5</f>
        <v>1087606.3400000001</v>
      </c>
      <c r="G5" s="31">
        <f>5635.3*3.5*12</f>
        <v>236682.59999999998</v>
      </c>
      <c r="H5" s="29">
        <f>5635.3*3.7*12</f>
        <v>250207.32</v>
      </c>
      <c r="I5" s="29">
        <f>4258740.47*37%</f>
        <v>1575733.9738999999</v>
      </c>
      <c r="J5" s="30">
        <f t="shared" ref="J5" si="1">I5-M5</f>
        <v>1538211.4738999999</v>
      </c>
      <c r="K5" s="29">
        <v>0</v>
      </c>
      <c r="L5" s="29">
        <v>0</v>
      </c>
      <c r="M5" s="29">
        <v>37522.5</v>
      </c>
      <c r="N5" s="29">
        <v>0</v>
      </c>
      <c r="O5" s="30">
        <f>I5+C5</f>
        <v>1582127.5072999999</v>
      </c>
      <c r="P5" s="29">
        <f>43979.35*37%</f>
        <v>16272.359499999999</v>
      </c>
      <c r="Q5" s="30">
        <f t="shared" ref="Q5" si="2">P5</f>
        <v>16272.359499999999</v>
      </c>
      <c r="R5" s="30">
        <f>547414.43*37%</f>
        <v>202543.33910000001</v>
      </c>
    </row>
    <row r="7" spans="1:18" ht="30" customHeight="1">
      <c r="B7" s="21" t="s">
        <v>16</v>
      </c>
      <c r="C7" s="21"/>
      <c r="D7" s="21"/>
      <c r="E7" s="21"/>
    </row>
    <row r="8" spans="1:18" ht="39.950000000000003" customHeight="1">
      <c r="B8" s="3" t="s">
        <v>12</v>
      </c>
      <c r="C8" s="3" t="s">
        <v>13</v>
      </c>
      <c r="D8" s="3" t="s">
        <v>14</v>
      </c>
      <c r="E8" s="3" t="s">
        <v>15</v>
      </c>
    </row>
    <row r="9" spans="1:18" ht="30" customHeight="1">
      <c r="B9" s="1">
        <v>0</v>
      </c>
      <c r="C9" s="1">
        <v>0</v>
      </c>
      <c r="D9" s="1">
        <v>0</v>
      </c>
      <c r="E9" s="1">
        <v>0</v>
      </c>
    </row>
    <row r="10" spans="1:18" ht="14.25" customHeight="1"/>
    <row r="11" spans="1:18" ht="30" customHeight="1">
      <c r="B11" s="22" t="s">
        <v>34</v>
      </c>
      <c r="C11" s="22"/>
      <c r="D11" s="22"/>
      <c r="E11" s="22"/>
      <c r="F11" s="22"/>
      <c r="G11" s="22"/>
    </row>
    <row r="12" spans="1:18" ht="30" customHeight="1">
      <c r="B12" s="8" t="s">
        <v>17</v>
      </c>
      <c r="C12" s="8" t="s">
        <v>18</v>
      </c>
      <c r="D12" s="9" t="s">
        <v>19</v>
      </c>
      <c r="E12" s="10" t="s">
        <v>20</v>
      </c>
      <c r="F12" s="10" t="s">
        <v>21</v>
      </c>
      <c r="G12" s="10" t="s">
        <v>22</v>
      </c>
    </row>
    <row r="13" spans="1:18" ht="30" customHeight="1">
      <c r="B13" s="26" t="s">
        <v>23</v>
      </c>
      <c r="C13" s="4" t="s">
        <v>24</v>
      </c>
      <c r="D13" s="5">
        <v>38342</v>
      </c>
      <c r="E13" s="32">
        <v>88625.24</v>
      </c>
      <c r="F13" s="6">
        <v>91930.01</v>
      </c>
      <c r="G13" s="5">
        <f t="shared" ref="G13:G19" si="3">E13-F13</f>
        <v>-3304.7699999999895</v>
      </c>
    </row>
    <row r="14" spans="1:18" ht="30" customHeight="1">
      <c r="B14" s="26" t="s">
        <v>25</v>
      </c>
      <c r="C14" s="4" t="s">
        <v>24</v>
      </c>
      <c r="D14" s="5">
        <v>160468</v>
      </c>
      <c r="E14" s="32">
        <v>371721.11</v>
      </c>
      <c r="F14" s="32">
        <v>408502.72</v>
      </c>
      <c r="G14" s="5">
        <f t="shared" si="3"/>
        <v>-36781.609999999986</v>
      </c>
    </row>
    <row r="15" spans="1:18" ht="30" customHeight="1">
      <c r="B15" s="26" t="s">
        <v>26</v>
      </c>
      <c r="C15" s="4" t="s">
        <v>24</v>
      </c>
      <c r="D15" s="5">
        <v>42692</v>
      </c>
      <c r="E15" s="6">
        <v>210539.7</v>
      </c>
      <c r="F15" s="6">
        <v>195935.74</v>
      </c>
      <c r="G15" s="5">
        <f t="shared" si="3"/>
        <v>14603.960000000021</v>
      </c>
    </row>
    <row r="16" spans="1:18" ht="30" customHeight="1">
      <c r="B16" s="26" t="s">
        <v>27</v>
      </c>
      <c r="C16" s="4" t="s">
        <v>28</v>
      </c>
      <c r="D16" s="5">
        <v>8308.3799999999992</v>
      </c>
      <c r="E16" s="5">
        <v>176791.95</v>
      </c>
      <c r="F16" s="5">
        <v>180051.29</v>
      </c>
      <c r="G16" s="5">
        <f t="shared" si="3"/>
        <v>-3259.3399999999965</v>
      </c>
    </row>
    <row r="17" spans="2:11" ht="30" customHeight="1">
      <c r="B17" s="26" t="s">
        <v>29</v>
      </c>
      <c r="C17" s="4" t="s">
        <v>28</v>
      </c>
      <c r="D17" s="5">
        <v>4389.58</v>
      </c>
      <c r="E17" s="33">
        <v>93987.35</v>
      </c>
      <c r="F17" s="32">
        <v>96343.31</v>
      </c>
      <c r="G17" s="5">
        <f t="shared" si="3"/>
        <v>-2355.9599999999919</v>
      </c>
    </row>
    <row r="18" spans="2:11" ht="30" customHeight="1">
      <c r="B18" s="26" t="s">
        <v>30</v>
      </c>
      <c r="C18" s="4" t="s">
        <v>28</v>
      </c>
      <c r="D18" s="5">
        <v>15678.75</v>
      </c>
      <c r="E18" s="32">
        <v>141925.34</v>
      </c>
      <c r="F18" s="7">
        <v>143254.07</v>
      </c>
      <c r="G18" s="5">
        <f t="shared" si="3"/>
        <v>-1328.7300000000105</v>
      </c>
    </row>
    <row r="19" spans="2:11" ht="30" customHeight="1">
      <c r="B19" s="26" t="s">
        <v>31</v>
      </c>
      <c r="C19" s="4" t="s">
        <v>32</v>
      </c>
      <c r="D19" s="5">
        <v>268.2</v>
      </c>
      <c r="E19" s="32">
        <v>383746.81</v>
      </c>
      <c r="F19" s="32">
        <v>377284.07</v>
      </c>
      <c r="G19" s="5">
        <f t="shared" si="3"/>
        <v>6462.7399999999907</v>
      </c>
    </row>
    <row r="20" spans="2:11" ht="30" customHeight="1">
      <c r="B20" s="26" t="s">
        <v>33</v>
      </c>
      <c r="C20" s="4" t="s">
        <v>32</v>
      </c>
      <c r="D20" s="5">
        <v>836.86</v>
      </c>
      <c r="E20" s="5">
        <v>1197264.5</v>
      </c>
      <c r="F20" s="5">
        <v>1163984.4099999999</v>
      </c>
      <c r="G20" s="5">
        <f>E20-F20</f>
        <v>33280.090000000084</v>
      </c>
    </row>
    <row r="22" spans="2:11" ht="20.100000000000001" customHeight="1">
      <c r="B22" s="20" t="s">
        <v>0</v>
      </c>
      <c r="C22" s="20"/>
      <c r="D22" s="20"/>
      <c r="E22" s="20"/>
      <c r="F22" s="20"/>
      <c r="G22" s="20"/>
      <c r="H22" s="20" t="s">
        <v>1</v>
      </c>
      <c r="I22" s="20"/>
      <c r="J22" s="20"/>
      <c r="K22" s="20"/>
    </row>
    <row r="23" spans="2:11" ht="90"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  <c r="I23" s="2" t="s">
        <v>9</v>
      </c>
      <c r="J23" s="2" t="s">
        <v>10</v>
      </c>
      <c r="K23" s="2" t="s">
        <v>11</v>
      </c>
    </row>
    <row r="24" spans="2:11" ht="30" customHeight="1">
      <c r="B24" s="27">
        <f>17279.82*63%</f>
        <v>10886.286599999999</v>
      </c>
      <c r="C24" s="27">
        <f t="shared" ref="C24" si="4">B24</f>
        <v>10886.286599999999</v>
      </c>
      <c r="D24" s="27">
        <f>540357.11*63%</f>
        <v>340424.97930000001</v>
      </c>
      <c r="E24" s="27">
        <f>43979.35*63%</f>
        <v>27706.9905</v>
      </c>
      <c r="F24" s="27">
        <f t="shared" ref="F24" si="5">E24</f>
        <v>27706.9905</v>
      </c>
      <c r="G24" s="27">
        <f>547414.43*63%</f>
        <v>344871.09090000001</v>
      </c>
      <c r="H24" s="27">
        <v>0</v>
      </c>
      <c r="I24" s="27">
        <v>0</v>
      </c>
      <c r="J24" s="27">
        <v>0</v>
      </c>
      <c r="K24" s="27">
        <v>0</v>
      </c>
    </row>
    <row r="26" spans="2:11" ht="20.100000000000001" customHeight="1">
      <c r="B26" s="22" t="s">
        <v>50</v>
      </c>
      <c r="C26" s="22"/>
      <c r="D26" s="22"/>
    </row>
    <row r="27" spans="2:11" ht="76.5">
      <c r="B27" s="3" t="s">
        <v>47</v>
      </c>
      <c r="C27" s="3" t="s">
        <v>48</v>
      </c>
      <c r="D27" s="3" t="s">
        <v>49</v>
      </c>
    </row>
    <row r="28" spans="2:11" ht="20.100000000000001" customHeight="1">
      <c r="B28" s="17">
        <v>6</v>
      </c>
      <c r="C28" s="17">
        <v>8</v>
      </c>
      <c r="D28" s="18" t="s">
        <v>51</v>
      </c>
    </row>
  </sheetData>
  <mergeCells count="6">
    <mergeCell ref="B26:D26"/>
    <mergeCell ref="B22:G22"/>
    <mergeCell ref="H22:K22"/>
    <mergeCell ref="B7:E7"/>
    <mergeCell ref="B11:G11"/>
    <mergeCell ref="B3: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2016-03-28T09:55:43Z</dcterms:modified>
</cp:coreProperties>
</file>