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5" i="1"/>
  <c r="P5"/>
  <c r="Q5" s="1"/>
  <c r="I5"/>
  <c r="H5"/>
  <c r="F5" s="1"/>
  <c r="D5"/>
  <c r="B5"/>
  <c r="C5" s="1"/>
  <c r="G21"/>
  <c r="G20"/>
  <c r="G19"/>
  <c r="G18"/>
  <c r="G17"/>
  <c r="G15"/>
  <c r="G14"/>
  <c r="G13"/>
  <c r="O5" l="1"/>
  <c r="J5"/>
  <c r="G25" l="1"/>
  <c r="E25"/>
  <c r="F25" s="1"/>
  <c r="D25"/>
  <c r="B25"/>
  <c r="C25" s="1"/>
</calcChain>
</file>

<file path=xl/sharedStrings.xml><?xml version="1.0" encoding="utf-8"?>
<sst xmlns="http://schemas.openxmlformats.org/spreadsheetml/2006/main" count="66" uniqueCount="54">
  <si>
    <t>Бр.Коростелевых,83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</si>
  <si>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</si>
  <si>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</si>
  <si>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</si>
  <si>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</si>
  <si>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</si>
  <si>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</si>
  <si>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</si>
  <si>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</si>
  <si>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</si>
  <si>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</si>
  <si>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</si>
  <si>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</si>
  <si>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</si>
  <si>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</si>
  <si>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</si>
  <si>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</si>
  <si>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</si>
  <si>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</si>
  <si>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</si>
  <si>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</si>
  <si>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</si>
  <si>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</si>
  <si>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</si>
  <si>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</si>
  <si>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</si>
  <si>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Электрическая энергия в кв-рах</t>
  </si>
  <si>
    <t>Электрическая энергия в оф</t>
  </si>
  <si>
    <t>Электричество Общее</t>
  </si>
  <si>
    <t>Холодное водоснабжение</t>
  </si>
  <si>
    <t>Куб.м</t>
  </si>
  <si>
    <t>Хол. Вода на ГВС</t>
  </si>
  <si>
    <t>Водоотведение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</si>
  <si>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</si>
  <si>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</si>
  <si>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</si>
  <si>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</si>
  <si>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</si>
  <si>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</si>
  <si>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</si>
  <si>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</si>
  <si>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</si>
  <si>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</si>
  <si>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</si>
  <si>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</si>
  <si>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</si>
  <si>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</si>
  <si>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</si>
  <si>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</si>
  <si>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</si>
  <si>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</si>
  <si>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</si>
  <si>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647 659.85</t>
  </si>
  <si>
    <t>Претензионно-исковая работа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</si>
</sst>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</cellStyleXfs>
  <cellXfs count="33">
    <xf numFmtId="0" fontId="0" fillId="0" borderId="0" xfId="0"/>
    <xf numFmtId="1" fontId="4" fillId="0" borderId="6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1" fontId="5" fillId="5" borderId="6" xfId="3" applyNumberFormat="1" applyFont="1" applyFill="1" applyBorder="1" applyAlignment="1">
      <alignment horizontal="center" vertical="center" wrapText="1"/>
    </xf>
    <xf numFmtId="1" fontId="5" fillId="5" borderId="6" xfId="4" applyNumberFormat="1" applyFont="1" applyFill="1" applyBorder="1" applyAlignment="1">
      <alignment horizontal="center" vertical="center" wrapText="1"/>
    </xf>
    <xf numFmtId="1" fontId="7" fillId="5" borderId="6" xfId="3" applyNumberFormat="1" applyFont="1" applyFill="1" applyBorder="1" applyAlignment="1">
      <alignment horizontal="center" vertical="center" wrapText="1"/>
    </xf>
    <xf numFmtId="1" fontId="5" fillId="5" borderId="6" xfId="5" applyNumberFormat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4" fillId="5" borderId="6" xfId="4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1" fontId="0" fillId="5" borderId="6" xfId="0" applyNumberFormat="1" applyFill="1" applyBorder="1" applyAlignment="1">
      <alignment horizontal="center" vertical="center"/>
    </xf>
    <xf numFmtId="1" fontId="1" fillId="5" borderId="6" xfId="2" applyNumberForma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1" applyFont="1" applyFill="1" applyBorder="1" applyAlignment="1">
      <alignment horizontal="center" vertical="center" wrapText="1"/>
    </xf>
  </cellXfs>
  <cellStyles count="6">
    <cellStyle name="20% - Акцент1" xfId="2" builtinId="30"/>
    <cellStyle name="Акцент1" xfId="1" builtinId="29"/>
    <cellStyle name="Обычный" xfId="0" builtinId="0"/>
    <cellStyle name="Обычный_Бр.Кор.83" xfId="3"/>
    <cellStyle name="Обычный_Лист1" xfId="4"/>
    <cellStyle name="Обычный_Никитинская 2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A25" workbookViewId="0">
      <selection activeCell="C17" sqref="C17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31" t="s">
        <v>0</v>
      </c>
    </row>
    <row r="3" spans="1:18" ht="20.100000000000001" customHeight="1">
      <c r="A3" s="20"/>
      <c r="B3" s="26" t="s">
        <v>48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s="19" customFormat="1" ht="99.95" customHeight="1">
      <c r="A4" s="21"/>
      <c r="B4" s="23" t="s">
        <v>3</v>
      </c>
      <c r="C4" s="23" t="s">
        <v>4</v>
      </c>
      <c r="D4" s="23" t="s">
        <v>5</v>
      </c>
      <c r="E4" s="23" t="s">
        <v>37</v>
      </c>
      <c r="F4" s="23" t="s">
        <v>38</v>
      </c>
      <c r="G4" s="23" t="s">
        <v>39</v>
      </c>
      <c r="H4" s="23" t="s">
        <v>40</v>
      </c>
      <c r="I4" s="23" t="s">
        <v>41</v>
      </c>
      <c r="J4" s="23" t="s">
        <v>42</v>
      </c>
      <c r="K4" s="23" t="s">
        <v>43</v>
      </c>
      <c r="L4" s="23" t="s">
        <v>44</v>
      </c>
      <c r="M4" s="23" t="s">
        <v>45</v>
      </c>
      <c r="N4" s="23" t="s">
        <v>46</v>
      </c>
      <c r="O4" s="23" t="s">
        <v>47</v>
      </c>
      <c r="P4" s="23" t="s">
        <v>6</v>
      </c>
      <c r="Q4" s="23" t="s">
        <v>7</v>
      </c>
      <c r="R4" s="23" t="s">
        <v>8</v>
      </c>
    </row>
    <row r="5" spans="1:18" s="18" customFormat="1" ht="20.100000000000001" customHeight="1">
      <c r="A5" s="22"/>
      <c r="B5" s="24">
        <f>15851.73*44%</f>
        <v>6974.7611999999999</v>
      </c>
      <c r="C5" s="24">
        <f>B5</f>
        <v>6974.7611999999999</v>
      </c>
      <c r="D5" s="24">
        <f>1302380.1*44%</f>
        <v>573047.24400000006</v>
      </c>
      <c r="E5" s="24">
        <v>3217982.73</v>
      </c>
      <c r="F5" s="25">
        <f t="shared" ref="F5" si="0">E5-G5-H5</f>
        <v>2676587.2779999999</v>
      </c>
      <c r="G5" s="17">
        <v>375488.66</v>
      </c>
      <c r="H5" s="24">
        <f>8534.3*1.62*12</f>
        <v>165906.79199999999</v>
      </c>
      <c r="I5" s="24">
        <f>7383174.07*44%</f>
        <v>3248596.5908000004</v>
      </c>
      <c r="J5" s="25">
        <f t="shared" ref="J5" si="1">I5-M5</f>
        <v>3195376.2508000005</v>
      </c>
      <c r="K5" s="24">
        <v>0</v>
      </c>
      <c r="L5" s="24">
        <v>0</v>
      </c>
      <c r="M5" s="24">
        <v>53220.34</v>
      </c>
      <c r="N5" s="24">
        <v>0</v>
      </c>
      <c r="O5" s="25">
        <f>I5+C5</f>
        <v>3255571.3520000004</v>
      </c>
      <c r="P5" s="24">
        <f>33440.86*44%</f>
        <v>14713.9784</v>
      </c>
      <c r="Q5" s="25">
        <f t="shared" ref="Q5" si="2">P5</f>
        <v>14713.9784</v>
      </c>
      <c r="R5" s="25">
        <f>1277274.43*44%</f>
        <v>562000.74919999996</v>
      </c>
    </row>
    <row r="7" spans="1:18" ht="30" customHeight="1">
      <c r="B7" s="12" t="s">
        <v>17</v>
      </c>
      <c r="C7" s="12"/>
      <c r="D7" s="12"/>
      <c r="E7" s="12"/>
    </row>
    <row r="8" spans="1:18" ht="30" customHeight="1">
      <c r="B8" s="4" t="s">
        <v>13</v>
      </c>
      <c r="C8" s="4" t="s">
        <v>14</v>
      </c>
      <c r="D8" s="4" t="s">
        <v>15</v>
      </c>
      <c r="E8" s="4" t="s">
        <v>16</v>
      </c>
    </row>
    <row r="9" spans="1:18" ht="30" customHeight="1">
      <c r="B9" s="2">
        <v>0</v>
      </c>
      <c r="C9" s="2">
        <v>0</v>
      </c>
      <c r="D9" s="2">
        <v>0</v>
      </c>
      <c r="E9" s="2">
        <v>0</v>
      </c>
    </row>
    <row r="10" spans="1:18" ht="14.25" customHeight="1"/>
    <row r="11" spans="1:18" ht="30" customHeight="1">
      <c r="B11" s="16" t="s">
        <v>36</v>
      </c>
      <c r="C11" s="16"/>
      <c r="D11" s="16"/>
      <c r="E11" s="16"/>
      <c r="F11" s="16"/>
      <c r="G11" s="16"/>
    </row>
    <row r="12" spans="1:18" ht="30" customHeight="1">
      <c r="B12" s="13" t="s">
        <v>18</v>
      </c>
      <c r="C12" s="13" t="s">
        <v>19</v>
      </c>
      <c r="D12" s="14" t="s">
        <v>20</v>
      </c>
      <c r="E12" s="15" t="s">
        <v>21</v>
      </c>
      <c r="F12" s="15" t="s">
        <v>22</v>
      </c>
      <c r="G12" s="15" t="s">
        <v>23</v>
      </c>
    </row>
    <row r="13" spans="1:18" ht="30" customHeight="1">
      <c r="B13" s="32" t="s">
        <v>24</v>
      </c>
      <c r="C13" s="5" t="s">
        <v>25</v>
      </c>
      <c r="D13" s="6">
        <v>39533</v>
      </c>
      <c r="E13" s="7">
        <v>130455.84</v>
      </c>
      <c r="F13" s="8">
        <v>135271.4</v>
      </c>
      <c r="G13" s="6">
        <f t="shared" ref="G13:G20" si="3">E13-F13</f>
        <v>-4815.5599999999977</v>
      </c>
    </row>
    <row r="14" spans="1:18" ht="30" customHeight="1">
      <c r="B14" s="32" t="s">
        <v>26</v>
      </c>
      <c r="C14" s="5" t="s">
        <v>25</v>
      </c>
      <c r="D14" s="6">
        <v>217099</v>
      </c>
      <c r="E14" s="7">
        <v>715241.36</v>
      </c>
      <c r="F14" s="7">
        <v>827595.85</v>
      </c>
      <c r="G14" s="6">
        <f t="shared" si="3"/>
        <v>-112354.48999999999</v>
      </c>
    </row>
    <row r="15" spans="1:18" ht="30" customHeight="1">
      <c r="B15" s="32" t="s">
        <v>27</v>
      </c>
      <c r="C15" s="5" t="s">
        <v>25</v>
      </c>
      <c r="D15" s="6">
        <v>43099</v>
      </c>
      <c r="E15" s="8">
        <v>262470.86</v>
      </c>
      <c r="F15" s="8">
        <v>304245.87</v>
      </c>
      <c r="G15" s="6">
        <f t="shared" si="3"/>
        <v>-41775.010000000009</v>
      </c>
    </row>
    <row r="16" spans="1:18" ht="30" customHeight="1">
      <c r="B16" s="32" t="s">
        <v>28</v>
      </c>
      <c r="C16" s="5" t="s">
        <v>25</v>
      </c>
      <c r="D16" s="6">
        <v>299731</v>
      </c>
      <c r="E16" s="8">
        <v>1108168.06</v>
      </c>
      <c r="F16" s="8">
        <v>1267113.1200000001</v>
      </c>
      <c r="G16" s="6">
        <v>-158945.06</v>
      </c>
    </row>
    <row r="17" spans="2:11" ht="30" customHeight="1">
      <c r="B17" s="32" t="s">
        <v>29</v>
      </c>
      <c r="C17" s="5" t="s">
        <v>30</v>
      </c>
      <c r="D17" s="6">
        <v>11747.51</v>
      </c>
      <c r="E17" s="7">
        <v>215097.97</v>
      </c>
      <c r="F17" s="6">
        <v>257557.03</v>
      </c>
      <c r="G17" s="6">
        <f t="shared" si="3"/>
        <v>-42459.06</v>
      </c>
    </row>
    <row r="18" spans="2:11" ht="30" customHeight="1">
      <c r="B18" s="32" t="s">
        <v>31</v>
      </c>
      <c r="C18" s="5" t="s">
        <v>30</v>
      </c>
      <c r="D18" s="6">
        <v>6590.56</v>
      </c>
      <c r="E18" s="9">
        <v>141483.87</v>
      </c>
      <c r="F18" s="7">
        <v>147219.89000000001</v>
      </c>
      <c r="G18" s="6">
        <f t="shared" si="3"/>
        <v>-5736.0200000000186</v>
      </c>
    </row>
    <row r="19" spans="2:11" ht="30" customHeight="1">
      <c r="B19" s="32" t="s">
        <v>32</v>
      </c>
      <c r="C19" s="5" t="s">
        <v>30</v>
      </c>
      <c r="D19" s="6">
        <v>22884.83</v>
      </c>
      <c r="E19" s="7">
        <v>195929.3</v>
      </c>
      <c r="F19" s="10">
        <v>210242.19</v>
      </c>
      <c r="G19" s="6">
        <f t="shared" si="3"/>
        <v>-14312.890000000014</v>
      </c>
    </row>
    <row r="20" spans="2:11" ht="30" customHeight="1">
      <c r="B20" s="32" t="s">
        <v>33</v>
      </c>
      <c r="C20" s="5" t="s">
        <v>34</v>
      </c>
      <c r="D20" s="6">
        <v>443.97</v>
      </c>
      <c r="E20" s="7">
        <v>636235.31000000006</v>
      </c>
      <c r="F20" s="7">
        <v>632026.93000000005</v>
      </c>
      <c r="G20" s="6">
        <f t="shared" si="3"/>
        <v>4208.3800000000047</v>
      </c>
    </row>
    <row r="21" spans="2:11" ht="30" customHeight="1">
      <c r="B21" s="32" t="s">
        <v>35</v>
      </c>
      <c r="C21" s="5" t="s">
        <v>34</v>
      </c>
      <c r="D21" s="6">
        <v>1279.67</v>
      </c>
      <c r="E21" s="6">
        <v>1825582.03</v>
      </c>
      <c r="F21" s="6">
        <v>1557037.29</v>
      </c>
      <c r="G21" s="6">
        <f>E21-F21</f>
        <v>268544.74</v>
      </c>
    </row>
    <row r="23" spans="2:11" ht="20.100000000000001" customHeight="1">
      <c r="B23" s="11" t="s">
        <v>1</v>
      </c>
      <c r="C23" s="11"/>
      <c r="D23" s="11"/>
      <c r="E23" s="11"/>
      <c r="F23" s="11"/>
      <c r="G23" s="11"/>
      <c r="H23" s="11" t="s">
        <v>2</v>
      </c>
      <c r="I23" s="11"/>
      <c r="J23" s="11"/>
      <c r="K23" s="11"/>
    </row>
    <row r="24" spans="2:11" ht="90">
      <c r="B24" s="3" t="s">
        <v>3</v>
      </c>
      <c r="C24" s="3" t="s">
        <v>4</v>
      </c>
      <c r="D24" s="3" t="s">
        <v>5</v>
      </c>
      <c r="E24" s="3" t="s">
        <v>6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</row>
    <row r="25" spans="2:11" ht="30" customHeight="1">
      <c r="B25" s="1">
        <f>15851.73*56%</f>
        <v>8876.9688000000006</v>
      </c>
      <c r="C25" s="1">
        <f t="shared" ref="C25" si="4">B25</f>
        <v>8876.9688000000006</v>
      </c>
      <c r="D25" s="1">
        <f>1302380.1*56%</f>
        <v>729332.85600000015</v>
      </c>
      <c r="E25" s="1">
        <f>33440.86*56%</f>
        <v>18726.881600000001</v>
      </c>
      <c r="F25" s="1">
        <f t="shared" ref="F25" si="5">E25</f>
        <v>18726.881600000001</v>
      </c>
      <c r="G25" s="1">
        <f>1277274.43*56%</f>
        <v>715273.68080000009</v>
      </c>
      <c r="H25" s="1">
        <v>0</v>
      </c>
      <c r="I25" s="1">
        <v>0</v>
      </c>
      <c r="J25" s="1">
        <v>0</v>
      </c>
      <c r="K25" s="1">
        <v>0</v>
      </c>
    </row>
    <row r="27" spans="2:11" ht="20.100000000000001" customHeight="1">
      <c r="B27" s="16" t="s">
        <v>53</v>
      </c>
      <c r="C27" s="16"/>
      <c r="D27" s="16"/>
    </row>
    <row r="28" spans="2:11" ht="76.5">
      <c r="B28" s="4" t="s">
        <v>49</v>
      </c>
      <c r="C28" s="4" t="s">
        <v>50</v>
      </c>
      <c r="D28" s="4" t="s">
        <v>51</v>
      </c>
    </row>
    <row r="29" spans="2:11" ht="20.100000000000001" customHeight="1">
      <c r="B29" s="29">
        <v>12</v>
      </c>
      <c r="C29" s="29">
        <v>24</v>
      </c>
      <c r="D29" s="30" t="s">
        <v>52</v>
      </c>
    </row>
  </sheetData>
  <mergeCells count="6">
    <mergeCell ref="B23:G23"/>
    <mergeCell ref="H23:K23"/>
    <mergeCell ref="B7:E7"/>
    <mergeCell ref="B11:G11"/>
    <mergeCell ref="B3:R3"/>
    <mergeCell ref="B27:D2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2016-03-24T06:38:59Z</dcterms:modified>
</cp:coreProperties>
</file>