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4" i="1"/>
  <c r="F94"/>
  <c r="D94"/>
  <c r="F93"/>
  <c r="D93"/>
  <c r="B93"/>
  <c r="D82"/>
  <c r="C83"/>
  <c r="C82"/>
</calcChain>
</file>

<file path=xl/sharedStrings.xml><?xml version="1.0" encoding="utf-8"?>
<sst xmlns="http://schemas.openxmlformats.org/spreadsheetml/2006/main" count="120" uniqueCount="95">
  <si>
    <t xml:space="preserve">ООО "Коммунальная компания "Наш дом" </t>
  </si>
  <si>
    <t xml:space="preserve">Жилой дом по ул. Буянова,101 </t>
  </si>
  <si>
    <t>Отчет за 2015 год.</t>
  </si>
  <si>
    <t>1. Сведения о доме:</t>
  </si>
  <si>
    <t>с 15.06.2015 г</t>
  </si>
  <si>
    <t>Площадь дома , кв. м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</si>
  <si>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</si>
  <si>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</si>
  <si>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</si>
  <si>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2015 г.</t>
  </si>
  <si>
    <t>Перечень коммунальных услуг</t>
  </si>
  <si>
    <t>Ставка с 01.07.15 г</t>
  </si>
  <si>
    <t>Средне-годовая ставка</t>
  </si>
  <si>
    <t>Текущий ремонт</t>
  </si>
  <si>
    <t xml:space="preserve">Техническое обслуживание </t>
  </si>
  <si>
    <t>Механизированная очистка двора</t>
  </si>
  <si>
    <t>Вывоз ТБО и КГО (дератизация,дезинсекция)</t>
  </si>
  <si>
    <t>Обслуживание (ВДГО) газового хоз-ва</t>
  </si>
  <si>
    <t>Итого</t>
  </si>
  <si>
    <t>Начислено коммунальных платежей к уплате собственникам дома в 2015 г.</t>
  </si>
  <si>
    <t>Оплачено собственниками дома в 2015  г.</t>
  </si>
  <si>
    <t>3. Должники</t>
  </si>
  <si>
    <t>Долги собственников на начало 2015 г.</t>
  </si>
  <si>
    <t>Долги собственников на конец 2015 г.</t>
  </si>
  <si>
    <t>4. Расходы:</t>
  </si>
  <si>
    <r>
      <t xml:space="preserve"> </t>
    </r>
    <r>
      <rPr>
        <b/>
        <sz val="10"/>
        <color indexed="8"/>
        <rFont val="Arial"/>
        <family val="2"/>
        <charset val="204"/>
      </rPr>
      <t xml:space="preserve">Теплоснабжение </t>
    </r>
  </si>
  <si>
    <t>насел+офисы</t>
  </si>
  <si>
    <t>Гкал</t>
  </si>
  <si>
    <t>Месяц</t>
  </si>
  <si>
    <t>Счет-фактура</t>
  </si>
  <si>
    <t>Сумма</t>
  </si>
  <si>
    <t>Июль</t>
  </si>
  <si>
    <t>№ 30528/1 от 31.07.15 г</t>
  </si>
  <si>
    <t>Август</t>
  </si>
  <si>
    <t>№ 33273/1 от 31.08.15 г</t>
  </si>
  <si>
    <t>Сентябрь</t>
  </si>
  <si>
    <t>№ 36011/1 от 30.09.15 г</t>
  </si>
  <si>
    <t>Октябрь</t>
  </si>
  <si>
    <t>№ 43036/1 от 31.10.15 г</t>
  </si>
  <si>
    <t>Ноябрь</t>
  </si>
  <si>
    <t>№ 46150/1 от 30.11.15 г</t>
  </si>
  <si>
    <t>Декабрь</t>
  </si>
  <si>
    <t>№ 55494/1 от 31.12.15 г</t>
  </si>
  <si>
    <t>итого</t>
  </si>
  <si>
    <t xml:space="preserve">Эл./э в МОП </t>
  </si>
  <si>
    <t>счет-фактура</t>
  </si>
  <si>
    <t>сумма</t>
  </si>
  <si>
    <t>кВт в мес.</t>
  </si>
  <si>
    <t>дог.02308</t>
  </si>
  <si>
    <t>№ 1000206282 от 31.07.15 г</t>
  </si>
  <si>
    <t>№ 1000219532 от 31.08.15 г</t>
  </si>
  <si>
    <t>№ 1000235671 от 30.09.15 г</t>
  </si>
  <si>
    <t>№ 1000244232 от 31.10.15 г</t>
  </si>
  <si>
    <t>№ 1000256096 от 30.11.15 г</t>
  </si>
  <si>
    <t>№ 1000269688 от 31.12.15 г</t>
  </si>
  <si>
    <t>итого с 1% (*)</t>
  </si>
  <si>
    <t xml:space="preserve">Вывоз крупногабаритного мусора и снега </t>
  </si>
  <si>
    <t>ООО"Русстрой" Акт № 186 от 21.10.15 г(вывоз мусора,веток,пеньков)</t>
  </si>
  <si>
    <t>Обслуживание ВДГО</t>
  </si>
  <si>
    <t>№ 31/СПСЭЗ 0001175 от 31.07.15 г</t>
  </si>
  <si>
    <t>№ 31/СПСЭЗ 0001333 от 31.08.15 г</t>
  </si>
  <si>
    <t>№ 31/СПСЭЗ 0001535 от 30.09.15 г</t>
  </si>
  <si>
    <t>№ 31/СПСЭЗ 0001689 от 31.10.15 г</t>
  </si>
  <si>
    <t>№ 1912 от 30.11.15 г</t>
  </si>
  <si>
    <t>№ 2065 от 31.12.15 г</t>
  </si>
  <si>
    <t>итого за год</t>
  </si>
  <si>
    <t>итого с 1% (*) за год</t>
  </si>
  <si>
    <t xml:space="preserve">Текущий ремонт </t>
  </si>
  <si>
    <t>Хоз.нужды (шланги для полива,отвертки)</t>
  </si>
  <si>
    <t>Ав.отч.№ 183 от 23.06.15 г,Ав.отч.№ 195 от 10.07.15 г,требование от 01.12.15 г,Ав.отч.№ 185 от 26.06.15 г</t>
  </si>
  <si>
    <t>+</t>
  </si>
  <si>
    <t>Освещение</t>
  </si>
  <si>
    <t>Ав.отч.№ 185 от 26.06.15 г</t>
  </si>
  <si>
    <t>Подготовка к отопительному сезону 2015-2016 г</t>
  </si>
  <si>
    <t>ООО"ЦентрСнаб",накл.№ ЦБ-135 от 29.07.15 г</t>
  </si>
  <si>
    <t>проверка вентиляц. каналов и дымоходов</t>
  </si>
  <si>
    <t>ООО2Феникс"- Дог.№ 24 от 24.08.15 г,Акт № 67 от 25.08.15 г</t>
  </si>
  <si>
    <t>Ремонт теплоузела</t>
  </si>
  <si>
    <t>требование от 19.08.15 г, от 26.10.15 г, от 14.08.15 г</t>
  </si>
  <si>
    <t>ремонт чердака</t>
  </si>
  <si>
    <t>требование от 06.10.15 г</t>
  </si>
  <si>
    <t>покраска дверей</t>
  </si>
  <si>
    <t>требование от 13.11.15 г</t>
  </si>
  <si>
    <t>итого с 1,0%</t>
  </si>
  <si>
    <t xml:space="preserve">7. Перерасчет за 2015 год. </t>
  </si>
  <si>
    <t>Статьи затрат</t>
  </si>
  <si>
    <t>Стоимость фактических расходов в 2015г.</t>
  </si>
  <si>
    <t>Общая площадь помещений для распределе-ния затрат</t>
  </si>
  <si>
    <t>Фактические затраты на 1 м2</t>
  </si>
  <si>
    <t>Ставка, выстав-ленная в квитан-циях в 2015г.</t>
  </si>
  <si>
    <t>пересчет с 1 м2 в мес.(+ к возм.,-к начисл)</t>
  </si>
  <si>
    <t>Вывоз КГО и КГО (дератизация,дезинсекция)</t>
  </si>
  <si>
    <t>итого затраты с 1% (*)</t>
  </si>
  <si>
    <t>Ввод отопления через кв.№ 7</t>
  </si>
  <si>
    <t>требование от 10.09.15 г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</si>
</sst>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&quot;р.&quot;"/>
    <numFmt numFmtId="166" formatCode="#,##0.00&quot;р.&quot;"/>
    <numFmt numFmtId="167" formatCode="0.000"/>
    <numFmt numFmtId="168" formatCode="#,##0.000"/>
  </numFmts>
  <fonts count="2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0" fillId="0" borderId="0" xfId="0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4" fillId="0" borderId="0" xfId="0" applyFont="1"/>
    <xf numFmtId="165" fontId="4" fillId="0" borderId="0" xfId="0" applyNumberFormat="1" applyFont="1" applyBorder="1" applyAlignment="1"/>
    <xf numFmtId="165" fontId="5" fillId="0" borderId="0" xfId="0" applyNumberFormat="1" applyFont="1" applyAlignment="1"/>
    <xf numFmtId="0" fontId="8" fillId="0" borderId="1" xfId="0" applyFont="1" applyBorder="1"/>
    <xf numFmtId="4" fontId="11" fillId="0" borderId="1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0" fontId="11" fillId="0" borderId="9" xfId="0" applyFont="1" applyBorder="1"/>
    <xf numFmtId="0" fontId="8" fillId="0" borderId="10" xfId="0" applyFont="1" applyBorder="1"/>
    <xf numFmtId="2" fontId="8" fillId="0" borderId="0" xfId="0" applyNumberFormat="1" applyFont="1"/>
    <xf numFmtId="0" fontId="8" fillId="0" borderId="0" xfId="0" applyFont="1"/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Border="1"/>
    <xf numFmtId="165" fontId="11" fillId="0" borderId="0" xfId="0" applyNumberFormat="1" applyFont="1" applyBorder="1" applyAlignment="1"/>
    <xf numFmtId="166" fontId="8" fillId="0" borderId="0" xfId="0" applyNumberFormat="1" applyFont="1"/>
    <xf numFmtId="0" fontId="11" fillId="0" borderId="0" xfId="0" applyFont="1" applyBorder="1"/>
    <xf numFmtId="4" fontId="11" fillId="0" borderId="0" xfId="0" applyNumberFormat="1" applyFont="1" applyBorder="1"/>
    <xf numFmtId="4" fontId="8" fillId="0" borderId="0" xfId="0" applyNumberFormat="1" applyFont="1"/>
    <xf numFmtId="4" fontId="8" fillId="0" borderId="24" xfId="0" applyNumberFormat="1" applyFont="1" applyBorder="1"/>
    <xf numFmtId="0" fontId="9" fillId="0" borderId="0" xfId="0" applyFont="1"/>
    <xf numFmtId="0" fontId="13" fillId="0" borderId="9" xfId="0" applyFont="1" applyBorder="1"/>
    <xf numFmtId="0" fontId="8" fillId="0" borderId="12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19" xfId="0" applyNumberFormat="1" applyFont="1" applyBorder="1"/>
    <xf numFmtId="4" fontId="8" fillId="0" borderId="29" xfId="0" applyNumberFormat="1" applyFont="1" applyBorder="1" applyAlignment="1">
      <alignment wrapText="1"/>
    </xf>
    <xf numFmtId="0" fontId="12" fillId="0" borderId="9" xfId="0" applyFont="1" applyBorder="1"/>
    <xf numFmtId="165" fontId="10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7" fillId="0" borderId="0" xfId="0" applyNumberFormat="1" applyFont="1"/>
    <xf numFmtId="0" fontId="6" fillId="0" borderId="25" xfId="0" applyFont="1" applyBorder="1"/>
    <xf numFmtId="0" fontId="11" fillId="0" borderId="29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9" fillId="0" borderId="10" xfId="0" applyFont="1" applyBorder="1"/>
    <xf numFmtId="165" fontId="8" fillId="0" borderId="0" xfId="0" applyNumberFormat="1" applyFont="1" applyBorder="1"/>
    <xf numFmtId="0" fontId="11" fillId="0" borderId="0" xfId="0" applyFont="1" applyBorder="1" applyAlignment="1">
      <alignment wrapText="1"/>
    </xf>
    <xf numFmtId="165" fontId="11" fillId="0" borderId="0" xfId="0" applyNumberFormat="1" applyFont="1"/>
    <xf numFmtId="164" fontId="11" fillId="0" borderId="0" xfId="0" applyNumberFormat="1" applyFont="1" applyBorder="1" applyAlignment="1"/>
    <xf numFmtId="0" fontId="11" fillId="0" borderId="17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/>
    <xf numFmtId="4" fontId="11" fillId="0" borderId="31" xfId="0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/>
    </xf>
    <xf numFmtId="3" fontId="8" fillId="0" borderId="19" xfId="0" applyNumberFormat="1" applyFont="1" applyBorder="1"/>
    <xf numFmtId="4" fontId="8" fillId="0" borderId="12" xfId="0" applyNumberFormat="1" applyFont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wrapText="1"/>
    </xf>
    <xf numFmtId="4" fontId="11" fillId="2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/>
    <xf numFmtId="2" fontId="8" fillId="0" borderId="1" xfId="0" applyNumberFormat="1" applyFont="1" applyBorder="1" applyAlignment="1">
      <alignment horizontal="center" vertical="center"/>
    </xf>
    <xf numFmtId="0" fontId="8" fillId="0" borderId="18" xfId="0" applyFont="1" applyBorder="1"/>
    <xf numFmtId="2" fontId="8" fillId="0" borderId="8" xfId="0" applyNumberFormat="1" applyFont="1" applyBorder="1" applyAlignment="1">
      <alignment horizontal="center" vertical="center"/>
    </xf>
    <xf numFmtId="0" fontId="17" fillId="0" borderId="0" xfId="0" applyFont="1"/>
    <xf numFmtId="4" fontId="11" fillId="2" borderId="1" xfId="0" applyNumberFormat="1" applyFont="1" applyFill="1" applyBorder="1" applyAlignment="1">
      <alignment vertical="center"/>
    </xf>
    <xf numFmtId="0" fontId="11" fillId="2" borderId="7" xfId="0" applyFont="1" applyFill="1" applyBorder="1"/>
    <xf numFmtId="164" fontId="11" fillId="2" borderId="3" xfId="0" applyNumberFormat="1" applyFont="1" applyFill="1" applyBorder="1"/>
    <xf numFmtId="4" fontId="8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164" fontId="8" fillId="2" borderId="2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11" fillId="0" borderId="31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Border="1"/>
    <xf numFmtId="4" fontId="17" fillId="0" borderId="0" xfId="0" applyNumberFormat="1" applyFont="1" applyBorder="1"/>
    <xf numFmtId="0" fontId="6" fillId="0" borderId="7" xfId="0" applyFont="1" applyBorder="1"/>
    <xf numFmtId="0" fontId="6" fillId="0" borderId="13" xfId="0" applyFont="1" applyBorder="1"/>
    <xf numFmtId="0" fontId="6" fillId="0" borderId="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8" fillId="0" borderId="0" xfId="0" applyFont="1"/>
    <xf numFmtId="0" fontId="8" fillId="0" borderId="0" xfId="0" applyFont="1" applyBorder="1" applyAlignment="1">
      <alignment horizontal="left" wrapText="1"/>
    </xf>
    <xf numFmtId="165" fontId="14" fillId="0" borderId="0" xfId="0" applyNumberFormat="1" applyFont="1" applyBorder="1" applyAlignment="1">
      <alignment vertical="center"/>
    </xf>
    <xf numFmtId="0" fontId="11" fillId="0" borderId="14" xfId="0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16" xfId="0" applyFont="1" applyBorder="1"/>
    <xf numFmtId="164" fontId="11" fillId="0" borderId="1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wrapText="1"/>
    </xf>
    <xf numFmtId="2" fontId="1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0" fontId="9" fillId="0" borderId="11" xfId="0" applyFont="1" applyBorder="1"/>
    <xf numFmtId="1" fontId="8" fillId="0" borderId="19" xfId="0" applyNumberFormat="1" applyFont="1" applyBorder="1"/>
    <xf numFmtId="0" fontId="8" fillId="0" borderId="22" xfId="0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" fontId="11" fillId="2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11" fillId="2" borderId="9" xfId="0" applyFont="1" applyFill="1" applyBorder="1"/>
    <xf numFmtId="4" fontId="8" fillId="2" borderId="10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8" fillId="0" borderId="14" xfId="0" applyNumberFormat="1" applyFont="1" applyBorder="1"/>
    <xf numFmtId="0" fontId="13" fillId="0" borderId="9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wrapText="1"/>
    </xf>
    <xf numFmtId="2" fontId="11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167" fontId="8" fillId="0" borderId="19" xfId="0" applyNumberFormat="1" applyFont="1" applyBorder="1" applyAlignment="1">
      <alignment horizontal="right" vertical="center"/>
    </xf>
    <xf numFmtId="0" fontId="14" fillId="0" borderId="1" xfId="0" applyFont="1" applyBorder="1"/>
    <xf numFmtId="0" fontId="2" fillId="0" borderId="22" xfId="3" applyNumberFormat="1" applyFont="1" applyBorder="1" applyAlignment="1">
      <alignment vertical="center" wrapText="1"/>
    </xf>
    <xf numFmtId="4" fontId="8" fillId="3" borderId="19" xfId="0" applyNumberFormat="1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4" fontId="13" fillId="2" borderId="28" xfId="0" applyNumberFormat="1" applyFont="1" applyFill="1" applyBorder="1" applyAlignment="1">
      <alignment vertical="center"/>
    </xf>
    <xf numFmtId="168" fontId="13" fillId="2" borderId="28" xfId="0" applyNumberFormat="1" applyFont="1" applyFill="1" applyBorder="1" applyAlignment="1">
      <alignment vertical="center"/>
    </xf>
    <xf numFmtId="4" fontId="11" fillId="2" borderId="9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/>
    </xf>
    <xf numFmtId="0" fontId="17" fillId="2" borderId="11" xfId="0" applyFont="1" applyFill="1" applyBorder="1"/>
    <xf numFmtId="0" fontId="2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5" xfId="0" applyBorder="1"/>
    <xf numFmtId="4" fontId="2" fillId="0" borderId="18" xfId="4" applyNumberFormat="1" applyFont="1" applyBorder="1" applyAlignment="1">
      <alignment vertical="center" wrapText="1"/>
    </xf>
    <xf numFmtId="0" fontId="2" fillId="0" borderId="36" xfId="4" applyNumberFormat="1" applyFont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center"/>
    </xf>
    <xf numFmtId="4" fontId="8" fillId="2" borderId="38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0" fillId="2" borderId="35" xfId="0" applyFill="1" applyBorder="1"/>
    <xf numFmtId="4" fontId="8" fillId="2" borderId="37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4" xfId="1"/>
    <cellStyle name="Обычный 6" xfId="2"/>
    <cellStyle name="Обычный_Бр.Коростыл.83" xfId="3"/>
    <cellStyle name="Обычный_ОСВ Буянова,10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topLeftCell="A76" workbookViewId="0">
      <selection activeCell="D94" sqref="D94:F94"/>
    </sheetView>
  </sheetViews>
  <sheetFormatPr defaultRowHeight="15"/>
  <cols>
    <col min="1" max="1" width="34.42578125" customWidth="1"/>
    <col min="2" max="2" width="24.85546875" customWidth="1"/>
    <col min="3" max="3" width="14.42578125" customWidth="1"/>
    <col min="4" max="4" width="12.28515625" customWidth="1"/>
  </cols>
  <sheetData>
    <row r="1" spans="1:6">
      <c r="A1" s="155" t="s">
        <v>0</v>
      </c>
      <c r="B1" s="155"/>
      <c r="C1" s="155"/>
      <c r="D1" s="155"/>
      <c r="E1" s="14"/>
      <c r="F1" s="63"/>
    </row>
    <row r="2" spans="1:6">
      <c r="A2" s="155" t="s">
        <v>1</v>
      </c>
      <c r="B2" s="155"/>
      <c r="C2" s="155"/>
      <c r="D2" s="155"/>
      <c r="E2" s="14"/>
      <c r="F2" s="14"/>
    </row>
    <row r="3" spans="1:6">
      <c r="A3" s="155" t="s">
        <v>2</v>
      </c>
      <c r="B3" s="155"/>
      <c r="C3" s="155"/>
      <c r="D3" s="155"/>
      <c r="E3" s="14"/>
      <c r="F3" s="14"/>
    </row>
    <row r="4" spans="1:6">
      <c r="A4" s="14"/>
      <c r="B4" s="14"/>
      <c r="C4" s="14"/>
      <c r="D4" s="14"/>
      <c r="E4" s="14"/>
      <c r="F4" s="14"/>
    </row>
    <row r="5" spans="1:6">
      <c r="A5" s="15" t="s">
        <v>3</v>
      </c>
      <c r="B5" s="15"/>
      <c r="C5" s="14"/>
      <c r="D5" s="14"/>
      <c r="E5" s="14"/>
      <c r="F5" s="14"/>
    </row>
    <row r="6" spans="1:6" ht="15.75" thickBot="1">
      <c r="A6" s="15" t="s">
        <v>4</v>
      </c>
      <c r="B6" s="15"/>
      <c r="C6" s="14"/>
      <c r="D6" s="14"/>
      <c r="E6" s="14"/>
      <c r="F6" s="14"/>
    </row>
    <row r="7" spans="1:6" ht="15.75" thickBot="1">
      <c r="A7" s="88"/>
      <c r="B7" s="90" t="s">
        <v>5</v>
      </c>
      <c r="C7" s="20"/>
      <c r="D7" s="20"/>
      <c r="E7" s="14"/>
      <c r="F7" s="14"/>
    </row>
    <row r="8" spans="1:6" ht="15.75" thickBot="1">
      <c r="A8" s="89" t="s">
        <v>6</v>
      </c>
      <c r="B8" s="112">
        <v>1109.5999999999999</v>
      </c>
      <c r="C8" s="87"/>
      <c r="D8" s="17"/>
      <c r="E8" s="14"/>
      <c r="F8" s="14"/>
    </row>
    <row r="9" spans="1:6" ht="15.75" hidden="1" thickBot="1">
      <c r="A9" s="34" t="s">
        <v>7</v>
      </c>
      <c r="B9" s="113"/>
      <c r="C9" s="86"/>
      <c r="D9" s="17"/>
      <c r="E9" s="14"/>
      <c r="F9" s="14"/>
    </row>
    <row r="10" spans="1:6" ht="15.75" thickBot="1">
      <c r="A10" s="88" t="s">
        <v>8</v>
      </c>
      <c r="B10" s="114">
        <v>1109.5999999999999</v>
      </c>
      <c r="C10" s="20"/>
      <c r="D10" s="20"/>
      <c r="E10" s="14"/>
      <c r="F10" s="14"/>
    </row>
    <row r="11" spans="1:6">
      <c r="A11" s="59"/>
      <c r="B11" s="17"/>
      <c r="C11" s="17"/>
      <c r="D11" s="17"/>
      <c r="E11" s="14"/>
      <c r="F11" s="14"/>
    </row>
    <row r="12" spans="1:6">
      <c r="A12" s="15" t="s">
        <v>9</v>
      </c>
      <c r="B12" s="15"/>
      <c r="C12" s="14"/>
      <c r="D12" s="14"/>
      <c r="E12" s="14"/>
      <c r="F12" s="14"/>
    </row>
    <row r="13" spans="1:6" ht="15.75" thickBot="1">
      <c r="A13" s="14"/>
      <c r="B13" s="14"/>
      <c r="C13" s="14"/>
      <c r="D13" s="14"/>
      <c r="E13" s="14"/>
      <c r="F13" s="14"/>
    </row>
    <row r="14" spans="1:6" ht="26.25" thickBot="1">
      <c r="A14" s="84" t="s">
        <v>10</v>
      </c>
      <c r="B14" s="85" t="s">
        <v>11</v>
      </c>
      <c r="C14" s="51" t="s">
        <v>12</v>
      </c>
      <c r="D14" s="1"/>
      <c r="E14" s="38"/>
      <c r="F14" s="14"/>
    </row>
    <row r="15" spans="1:6">
      <c r="A15" s="128" t="s">
        <v>13</v>
      </c>
      <c r="B15" s="139">
        <v>5.0999999999999996</v>
      </c>
      <c r="C15" s="52">
        <v>5.0999999999999996</v>
      </c>
      <c r="D15" s="1"/>
      <c r="E15" s="55"/>
      <c r="F15" s="14"/>
    </row>
    <row r="16" spans="1:6">
      <c r="A16" s="82" t="s">
        <v>14</v>
      </c>
      <c r="B16" s="83">
        <v>19.239999999999998</v>
      </c>
      <c r="C16" s="52">
        <v>19.239999999999998</v>
      </c>
      <c r="D16" s="1"/>
      <c r="E16" s="91"/>
      <c r="F16" s="14"/>
    </row>
    <row r="17" spans="1:6">
      <c r="A17" s="131" t="s">
        <v>15</v>
      </c>
      <c r="B17" s="64">
        <v>1.35</v>
      </c>
      <c r="C17" s="52">
        <v>1.35</v>
      </c>
      <c r="D17" s="1"/>
      <c r="E17" s="91"/>
      <c r="F17" s="14"/>
    </row>
    <row r="18" spans="1:6" ht="25.5">
      <c r="A18" s="131" t="s">
        <v>16</v>
      </c>
      <c r="B18" s="64">
        <v>1.88</v>
      </c>
      <c r="C18" s="52">
        <v>1.88</v>
      </c>
      <c r="D18" s="1"/>
      <c r="E18" s="91"/>
      <c r="F18" s="14"/>
    </row>
    <row r="19" spans="1:6" ht="26.25" thickBot="1">
      <c r="A19" s="134" t="s">
        <v>17</v>
      </c>
      <c r="B19" s="66">
        <v>0.87</v>
      </c>
      <c r="C19" s="52">
        <v>0.87</v>
      </c>
      <c r="D19" s="1"/>
      <c r="E19" s="91"/>
      <c r="F19" s="14"/>
    </row>
    <row r="20" spans="1:6" ht="15.75" thickBot="1">
      <c r="A20" s="137" t="s">
        <v>18</v>
      </c>
      <c r="B20" s="138">
        <v>28.439999999999998</v>
      </c>
      <c r="C20" s="136">
        <v>28.439999999999998</v>
      </c>
      <c r="D20" s="1"/>
      <c r="E20" s="92"/>
      <c r="F20" s="14"/>
    </row>
    <row r="21" spans="1:6">
      <c r="A21" s="107"/>
      <c r="B21" s="1"/>
      <c r="C21" s="1"/>
      <c r="D21" s="107"/>
      <c r="E21" s="92"/>
      <c r="F21" s="14"/>
    </row>
    <row r="22" spans="1:6">
      <c r="A22" s="106"/>
      <c r="B22" s="107"/>
      <c r="C22" s="107"/>
      <c r="D22" s="107"/>
      <c r="E22" s="92"/>
      <c r="F22" s="14"/>
    </row>
    <row r="23" spans="1:6" ht="24">
      <c r="A23" s="76" t="s">
        <v>19</v>
      </c>
      <c r="B23" s="68">
        <v>399947.33</v>
      </c>
      <c r="C23" s="107"/>
      <c r="D23" s="107"/>
      <c r="E23" s="92"/>
      <c r="F23" s="14"/>
    </row>
    <row r="24" spans="1:6" ht="25.5">
      <c r="A24" s="95" t="s">
        <v>20</v>
      </c>
      <c r="B24" s="68">
        <v>324792.12</v>
      </c>
      <c r="C24" s="107"/>
      <c r="D24" s="107"/>
      <c r="E24" s="92"/>
      <c r="F24" s="14"/>
    </row>
    <row r="25" spans="1:6">
      <c r="A25" s="107"/>
      <c r="B25" s="107"/>
      <c r="C25" s="1"/>
      <c r="D25" s="107"/>
      <c r="E25" s="92"/>
      <c r="F25" s="14"/>
    </row>
    <row r="26" spans="1:6">
      <c r="A26" s="33" t="s">
        <v>21</v>
      </c>
      <c r="B26" s="77"/>
      <c r="C26" s="107"/>
      <c r="D26" s="107"/>
      <c r="E26" s="92"/>
      <c r="F26" s="14"/>
    </row>
    <row r="27" spans="1:6" ht="29.25">
      <c r="A27" s="127" t="s">
        <v>22</v>
      </c>
      <c r="B27" s="37">
        <v>0</v>
      </c>
      <c r="C27" s="107"/>
      <c r="D27" s="107"/>
      <c r="E27" s="92"/>
      <c r="F27" s="14"/>
    </row>
    <row r="28" spans="1:6" ht="29.25">
      <c r="A28" s="127" t="s">
        <v>23</v>
      </c>
      <c r="B28" s="37">
        <v>75155.210000000006</v>
      </c>
      <c r="C28" s="107"/>
      <c r="D28" s="107"/>
      <c r="E28" s="92"/>
      <c r="F28" s="14"/>
    </row>
    <row r="29" spans="1:6">
      <c r="A29" s="1"/>
      <c r="B29" s="1"/>
      <c r="C29" s="1"/>
      <c r="D29" s="107"/>
      <c r="E29" s="92"/>
      <c r="F29" s="14"/>
    </row>
    <row r="30" spans="1:6">
      <c r="A30" s="1"/>
      <c r="B30" s="1"/>
      <c r="C30" s="1"/>
      <c r="D30" s="107"/>
      <c r="E30" s="92"/>
      <c r="F30" s="14"/>
    </row>
    <row r="31" spans="1:6">
      <c r="A31" s="1"/>
      <c r="B31" s="1"/>
      <c r="C31" s="1"/>
      <c r="D31" s="14"/>
      <c r="E31" s="14"/>
      <c r="F31" s="14"/>
    </row>
    <row r="32" spans="1:6" ht="16.5" thickBot="1">
      <c r="A32" s="5" t="s">
        <v>24</v>
      </c>
      <c r="B32" s="4"/>
      <c r="C32" s="4"/>
      <c r="D32" s="4"/>
      <c r="E32" s="1"/>
      <c r="F32" s="72"/>
    </row>
    <row r="33" spans="1:6">
      <c r="A33" s="99" t="s">
        <v>25</v>
      </c>
      <c r="B33" s="100" t="s">
        <v>26</v>
      </c>
      <c r="C33" s="100"/>
      <c r="D33" s="156" t="s">
        <v>27</v>
      </c>
      <c r="E33" s="132"/>
      <c r="F33" s="133"/>
    </row>
    <row r="34" spans="1:6" ht="15.75" thickBot="1">
      <c r="A34" s="104" t="s">
        <v>28</v>
      </c>
      <c r="B34" s="110" t="s">
        <v>29</v>
      </c>
      <c r="C34" s="110" t="s">
        <v>30</v>
      </c>
      <c r="D34" s="157"/>
      <c r="E34" s="132"/>
      <c r="F34" s="133"/>
    </row>
    <row r="35" spans="1:6">
      <c r="A35" s="101" t="s">
        <v>31</v>
      </c>
      <c r="B35" s="36" t="s">
        <v>32</v>
      </c>
      <c r="C35" s="39">
        <v>44102.98</v>
      </c>
      <c r="D35" s="140">
        <v>30.239000000000001</v>
      </c>
      <c r="E35" s="132"/>
      <c r="F35" s="133"/>
    </row>
    <row r="36" spans="1:6">
      <c r="A36" s="101" t="s">
        <v>33</v>
      </c>
      <c r="B36" s="36" t="s">
        <v>34</v>
      </c>
      <c r="C36" s="39">
        <v>29147.72</v>
      </c>
      <c r="D36" s="102">
        <v>19.984999999999999</v>
      </c>
      <c r="E36" s="132"/>
      <c r="F36" s="133"/>
    </row>
    <row r="37" spans="1:6">
      <c r="A37" s="101" t="s">
        <v>35</v>
      </c>
      <c r="B37" s="36" t="s">
        <v>36</v>
      </c>
      <c r="C37" s="39">
        <v>29147.72</v>
      </c>
      <c r="D37" s="102">
        <v>19.984999999999999</v>
      </c>
      <c r="E37" s="132"/>
      <c r="F37" s="133"/>
    </row>
    <row r="38" spans="1:6">
      <c r="A38" s="101" t="s">
        <v>37</v>
      </c>
      <c r="B38" s="54" t="s">
        <v>38</v>
      </c>
      <c r="C38" s="39">
        <v>29147.72</v>
      </c>
      <c r="D38" s="102">
        <v>19.984999999999999</v>
      </c>
      <c r="E38" s="132"/>
      <c r="F38" s="133"/>
    </row>
    <row r="39" spans="1:6">
      <c r="A39" s="101" t="s">
        <v>39</v>
      </c>
      <c r="B39" s="54" t="s">
        <v>40</v>
      </c>
      <c r="C39" s="39">
        <v>29147.72</v>
      </c>
      <c r="D39" s="102">
        <v>19.984999999999999</v>
      </c>
      <c r="E39" s="132"/>
      <c r="F39" s="133"/>
    </row>
    <row r="40" spans="1:6" ht="15.75" thickBot="1">
      <c r="A40" s="103" t="s">
        <v>41</v>
      </c>
      <c r="B40" s="54" t="s">
        <v>42</v>
      </c>
      <c r="C40" s="39">
        <v>29147.72</v>
      </c>
      <c r="D40" s="102">
        <v>19.984999999999999</v>
      </c>
      <c r="E40" s="132"/>
      <c r="F40" s="133"/>
    </row>
    <row r="41" spans="1:6" ht="15.75" thickBot="1">
      <c r="A41" s="146" t="s">
        <v>43</v>
      </c>
      <c r="B41" s="147"/>
      <c r="C41" s="148">
        <v>189841.58000000002</v>
      </c>
      <c r="D41" s="149">
        <v>130.16399999999999</v>
      </c>
      <c r="E41" s="132"/>
      <c r="F41" s="133"/>
    </row>
    <row r="42" spans="1:6" ht="15.75" thickBot="1">
      <c r="A42" s="150" t="s">
        <v>92</v>
      </c>
      <c r="B42" s="12"/>
      <c r="C42" s="151">
        <v>191739.9958</v>
      </c>
      <c r="D42" s="152">
        <v>455.8</v>
      </c>
      <c r="E42" s="145"/>
      <c r="F42" s="133"/>
    </row>
    <row r="43" spans="1:6" ht="15.75">
      <c r="A43" s="3"/>
      <c r="B43" s="3"/>
      <c r="C43" s="3"/>
      <c r="D43" s="3"/>
      <c r="E43" s="3"/>
      <c r="F43" s="1"/>
    </row>
    <row r="44" spans="1:6" ht="16.5" thickBot="1">
      <c r="A44" s="3"/>
      <c r="B44" s="2"/>
      <c r="C44" s="6"/>
      <c r="D44" s="4"/>
      <c r="E44" s="96"/>
      <c r="F44" s="4"/>
    </row>
    <row r="45" spans="1:6" ht="16.5" thickBot="1">
      <c r="A45" s="30" t="s">
        <v>44</v>
      </c>
      <c r="B45" s="93" t="s">
        <v>45</v>
      </c>
      <c r="C45" s="94" t="s">
        <v>46</v>
      </c>
      <c r="D45" s="62" t="s">
        <v>47</v>
      </c>
      <c r="E45" s="153" t="s">
        <v>48</v>
      </c>
      <c r="F45" s="4"/>
    </row>
    <row r="46" spans="1:6" ht="15.75">
      <c r="A46" s="65" t="s">
        <v>31</v>
      </c>
      <c r="B46" s="8" t="s">
        <v>49</v>
      </c>
      <c r="C46" s="10">
        <v>688</v>
      </c>
      <c r="D46" s="57">
        <v>200</v>
      </c>
      <c r="E46" s="96"/>
      <c r="F46" s="4"/>
    </row>
    <row r="47" spans="1:6" ht="15.75">
      <c r="A47" s="65" t="s">
        <v>33</v>
      </c>
      <c r="B47" s="8" t="s">
        <v>50</v>
      </c>
      <c r="C47" s="10">
        <v>688</v>
      </c>
      <c r="D47" s="116">
        <v>200</v>
      </c>
      <c r="E47" s="96"/>
      <c r="F47" s="4"/>
    </row>
    <row r="48" spans="1:6" ht="15.75">
      <c r="A48" s="65" t="s">
        <v>35</v>
      </c>
      <c r="B48" s="8" t="s">
        <v>51</v>
      </c>
      <c r="C48" s="10">
        <v>688</v>
      </c>
      <c r="D48" s="116">
        <v>200</v>
      </c>
      <c r="E48" s="96"/>
      <c r="F48" s="4"/>
    </row>
    <row r="49" spans="1:6" ht="15.75">
      <c r="A49" s="65" t="s">
        <v>37</v>
      </c>
      <c r="B49" s="8" t="s">
        <v>52</v>
      </c>
      <c r="C49" s="10">
        <v>688</v>
      </c>
      <c r="D49" s="116">
        <v>200</v>
      </c>
      <c r="E49" s="96"/>
      <c r="F49" s="4"/>
    </row>
    <row r="50" spans="1:6" ht="15.75">
      <c r="A50" s="65" t="s">
        <v>39</v>
      </c>
      <c r="B50" s="8" t="s">
        <v>53</v>
      </c>
      <c r="C50" s="10">
        <v>688</v>
      </c>
      <c r="D50" s="116">
        <v>200</v>
      </c>
      <c r="E50" s="96"/>
      <c r="F50" s="4"/>
    </row>
    <row r="51" spans="1:6" ht="16.5" thickBot="1">
      <c r="A51" s="111" t="s">
        <v>41</v>
      </c>
      <c r="B51" s="8" t="s">
        <v>54</v>
      </c>
      <c r="C51" s="10">
        <v>688</v>
      </c>
      <c r="D51" s="116">
        <v>200</v>
      </c>
      <c r="E51" s="96"/>
      <c r="F51" s="4"/>
    </row>
    <row r="52" spans="1:6" ht="16.5" thickBot="1">
      <c r="A52" s="25" t="s">
        <v>43</v>
      </c>
      <c r="B52" s="40"/>
      <c r="C52" s="109">
        <v>4128</v>
      </c>
      <c r="D52" s="105">
        <v>1200</v>
      </c>
      <c r="E52" s="96"/>
      <c r="F52" s="4"/>
    </row>
    <row r="53" spans="1:6" ht="16.5" thickBot="1">
      <c r="A53" s="25" t="s">
        <v>55</v>
      </c>
      <c r="B53" s="40"/>
      <c r="C53" s="154">
        <v>4169.28</v>
      </c>
      <c r="D53" s="115"/>
      <c r="E53" s="24"/>
      <c r="F53" s="4"/>
    </row>
    <row r="54" spans="1:6" ht="15.75">
      <c r="A54" s="4"/>
      <c r="B54" s="4"/>
      <c r="C54" s="7"/>
      <c r="D54" s="4"/>
      <c r="E54" s="4"/>
      <c r="F54" s="4"/>
    </row>
    <row r="55" spans="1:6" ht="15.75" thickBot="1">
      <c r="A55" s="16"/>
      <c r="B55" s="60"/>
      <c r="C55" s="53"/>
      <c r="D55" s="14"/>
      <c r="E55" s="14"/>
      <c r="F55" s="14"/>
    </row>
    <row r="56" spans="1:6" ht="15.75" thickBot="1">
      <c r="A56" s="30" t="s">
        <v>56</v>
      </c>
      <c r="B56" s="32"/>
      <c r="C56" s="31" t="s">
        <v>46</v>
      </c>
      <c r="D56" s="14"/>
      <c r="E56" s="14"/>
      <c r="F56" s="14"/>
    </row>
    <row r="57" spans="1:6" ht="39" thickBot="1">
      <c r="A57" s="117" t="s">
        <v>37</v>
      </c>
      <c r="B57" s="58" t="s">
        <v>57</v>
      </c>
      <c r="C57" s="118">
        <v>3000</v>
      </c>
      <c r="D57" s="98"/>
      <c r="E57" s="41"/>
      <c r="F57" s="14"/>
    </row>
    <row r="58" spans="1:6" ht="15.75" thickBot="1">
      <c r="A58" s="125" t="s">
        <v>43</v>
      </c>
      <c r="B58" s="126"/>
      <c r="C58" s="61">
        <v>3000</v>
      </c>
      <c r="D58" s="14"/>
      <c r="E58" s="14"/>
      <c r="F58" s="14"/>
    </row>
    <row r="59" spans="1:6" ht="15.75" thickBot="1">
      <c r="A59" s="45" t="s">
        <v>55</v>
      </c>
      <c r="B59" s="29"/>
      <c r="C59" s="50">
        <v>3030</v>
      </c>
      <c r="D59" s="14"/>
      <c r="E59" s="14"/>
      <c r="F59" s="14"/>
    </row>
    <row r="60" spans="1:6">
      <c r="A60" s="16"/>
      <c r="B60" s="27"/>
      <c r="C60" s="49"/>
      <c r="D60" s="14"/>
      <c r="E60" s="14"/>
      <c r="F60" s="14"/>
    </row>
    <row r="61" spans="1:6" ht="15.75" thickBot="1">
      <c r="A61" s="16"/>
      <c r="B61" s="42"/>
      <c r="C61" s="18"/>
      <c r="D61" s="14"/>
      <c r="E61" s="14"/>
      <c r="F61" s="17"/>
    </row>
    <row r="62" spans="1:6" ht="15.75" thickBot="1">
      <c r="A62" s="129" t="s">
        <v>58</v>
      </c>
      <c r="B62" s="121" t="s">
        <v>45</v>
      </c>
      <c r="C62" s="122" t="s">
        <v>46</v>
      </c>
      <c r="D62" s="14"/>
      <c r="E62" s="108"/>
      <c r="F62" s="17"/>
    </row>
    <row r="63" spans="1:6">
      <c r="A63" s="65" t="s">
        <v>31</v>
      </c>
      <c r="B63" s="141" t="s">
        <v>59</v>
      </c>
      <c r="C63" s="28">
        <v>1262.6199999999999</v>
      </c>
      <c r="D63" s="14"/>
      <c r="E63" s="14"/>
      <c r="F63" s="14"/>
    </row>
    <row r="64" spans="1:6">
      <c r="A64" s="65" t="s">
        <v>33</v>
      </c>
      <c r="B64" s="141" t="s">
        <v>60</v>
      </c>
      <c r="C64" s="28">
        <v>1262.6199999999999</v>
      </c>
      <c r="D64" s="14"/>
      <c r="E64" s="14"/>
      <c r="F64" s="14"/>
    </row>
    <row r="65" spans="1:7">
      <c r="A65" s="65" t="s">
        <v>35</v>
      </c>
      <c r="B65" s="141" t="s">
        <v>61</v>
      </c>
      <c r="C65" s="28">
        <v>1262.6199999999999</v>
      </c>
      <c r="D65" s="14"/>
      <c r="E65" s="14"/>
      <c r="F65" s="14"/>
    </row>
    <row r="66" spans="1:7">
      <c r="A66" s="65" t="s">
        <v>37</v>
      </c>
      <c r="B66" s="141" t="s">
        <v>62</v>
      </c>
      <c r="C66" s="28">
        <v>1262.6199999999999</v>
      </c>
      <c r="D66" s="22"/>
      <c r="E66" s="14"/>
      <c r="F66" s="22"/>
    </row>
    <row r="67" spans="1:7">
      <c r="A67" s="65" t="s">
        <v>39</v>
      </c>
      <c r="B67" s="26" t="s">
        <v>63</v>
      </c>
      <c r="C67" s="28">
        <v>1262.6199999999999</v>
      </c>
      <c r="D67" s="13"/>
      <c r="E67" s="14"/>
      <c r="F67" s="13"/>
    </row>
    <row r="68" spans="1:7" ht="15.75" thickBot="1">
      <c r="A68" s="111" t="s">
        <v>41</v>
      </c>
      <c r="B68" s="26" t="s">
        <v>64</v>
      </c>
      <c r="C68" s="28">
        <v>1262.6199999999999</v>
      </c>
      <c r="D68" s="13"/>
      <c r="E68" s="14"/>
      <c r="F68" s="13"/>
    </row>
    <row r="69" spans="1:7" ht="15.75" thickBot="1">
      <c r="A69" s="11" t="s">
        <v>65</v>
      </c>
      <c r="B69" s="12"/>
      <c r="C69" s="120">
        <v>7575.7199999999993</v>
      </c>
      <c r="D69" s="43"/>
      <c r="E69" s="19"/>
      <c r="F69" s="43"/>
    </row>
    <row r="70" spans="1:7" ht="15.75" thickBot="1">
      <c r="A70" s="45" t="s">
        <v>66</v>
      </c>
      <c r="B70" s="35"/>
      <c r="C70" s="78">
        <v>7651.4771999999994</v>
      </c>
      <c r="D70" s="43"/>
      <c r="E70" s="14"/>
      <c r="F70" s="43"/>
    </row>
    <row r="71" spans="1:7">
      <c r="A71" s="16"/>
      <c r="B71" s="42"/>
      <c r="C71" s="18"/>
      <c r="D71" s="14"/>
      <c r="E71" s="14"/>
      <c r="F71" s="14"/>
    </row>
    <row r="72" spans="1:7" ht="15.75" thickBot="1">
      <c r="A72" s="16"/>
      <c r="B72" s="42"/>
      <c r="C72" s="18"/>
      <c r="D72" s="14"/>
      <c r="E72" s="14"/>
      <c r="F72" s="14"/>
    </row>
    <row r="73" spans="1:7" ht="15.75" thickBot="1">
      <c r="A73" s="11" t="s">
        <v>67</v>
      </c>
      <c r="B73" s="32"/>
      <c r="C73" s="130" t="s">
        <v>46</v>
      </c>
      <c r="D73" s="14"/>
      <c r="E73" s="14"/>
      <c r="F73" s="14"/>
      <c r="G73" s="1"/>
    </row>
    <row r="74" spans="1:7" ht="63.75">
      <c r="A74" s="142" t="s">
        <v>68</v>
      </c>
      <c r="B74" s="119" t="s">
        <v>69</v>
      </c>
      <c r="C74" s="158"/>
      <c r="D74" s="162">
        <v>16316</v>
      </c>
      <c r="E74" s="86" t="s">
        <v>70</v>
      </c>
      <c r="F74" s="14"/>
      <c r="G74" s="1"/>
    </row>
    <row r="75" spans="1:7">
      <c r="A75" s="159" t="s">
        <v>71</v>
      </c>
      <c r="B75" s="95" t="s">
        <v>72</v>
      </c>
      <c r="C75" s="143"/>
      <c r="D75" s="162">
        <v>1200</v>
      </c>
      <c r="E75" s="67"/>
      <c r="F75" s="14"/>
      <c r="G75" s="1"/>
    </row>
    <row r="76" spans="1:7" ht="25.5">
      <c r="A76" s="159" t="s">
        <v>73</v>
      </c>
      <c r="B76" s="81" t="s">
        <v>74</v>
      </c>
      <c r="C76" s="144">
        <v>24816.6</v>
      </c>
      <c r="D76" s="162"/>
      <c r="E76" s="67"/>
      <c r="F76" s="14"/>
      <c r="G76" s="1"/>
    </row>
    <row r="77" spans="1:7" ht="38.25">
      <c r="A77" s="159" t="s">
        <v>75</v>
      </c>
      <c r="B77" s="95" t="s">
        <v>76</v>
      </c>
      <c r="C77" s="143">
        <v>3000</v>
      </c>
      <c r="D77" s="162"/>
      <c r="E77" s="67"/>
      <c r="F77" s="14"/>
      <c r="G77" s="1"/>
    </row>
    <row r="78" spans="1:7" ht="25.5">
      <c r="A78" s="159" t="s">
        <v>77</v>
      </c>
      <c r="B78" s="95" t="s">
        <v>78</v>
      </c>
      <c r="C78" s="143">
        <v>1320.12</v>
      </c>
      <c r="D78" s="162"/>
      <c r="E78" s="67"/>
      <c r="F78" s="14"/>
      <c r="G78" s="1"/>
    </row>
    <row r="79" spans="1:7">
      <c r="A79" s="159" t="s">
        <v>93</v>
      </c>
      <c r="B79" s="95" t="s">
        <v>94</v>
      </c>
      <c r="C79" s="163">
        <v>1040.5</v>
      </c>
      <c r="E79" s="67"/>
      <c r="F79" s="14"/>
      <c r="G79" s="1"/>
    </row>
    <row r="80" spans="1:7">
      <c r="A80" s="159" t="s">
        <v>79</v>
      </c>
      <c r="B80" s="164" t="s">
        <v>80</v>
      </c>
      <c r="C80" s="165"/>
      <c r="D80" s="162">
        <v>137.63999999999999</v>
      </c>
      <c r="E80" s="67"/>
      <c r="F80" s="14"/>
      <c r="G80" s="1"/>
    </row>
    <row r="81" spans="1:7" ht="15.75" thickBot="1">
      <c r="A81" s="160" t="s">
        <v>81</v>
      </c>
      <c r="B81" s="161" t="s">
        <v>82</v>
      </c>
      <c r="C81" s="166"/>
      <c r="D81" s="162">
        <v>293.94</v>
      </c>
      <c r="E81" s="14"/>
      <c r="F81" s="14"/>
      <c r="G81" s="1"/>
    </row>
    <row r="82" spans="1:7" ht="15.75" thickBot="1">
      <c r="A82" s="79" t="s">
        <v>18</v>
      </c>
      <c r="B82" s="80"/>
      <c r="C82" s="9">
        <f>SUM(C74:C81)</f>
        <v>30177.219999999998</v>
      </c>
      <c r="D82" s="162">
        <f>SUM(D74:D81)</f>
        <v>17947.579999999998</v>
      </c>
      <c r="E82" s="14"/>
      <c r="F82" s="14"/>
      <c r="G82" s="1"/>
    </row>
    <row r="83" spans="1:7" ht="15.75" thickBot="1">
      <c r="A83" s="79" t="s">
        <v>83</v>
      </c>
      <c r="B83" s="80"/>
      <c r="C83" s="9">
        <f>C82*1.01</f>
        <v>30478.992199999997</v>
      </c>
      <c r="D83" s="14"/>
      <c r="E83" s="14"/>
      <c r="F83" s="14"/>
      <c r="G83" s="1"/>
    </row>
    <row r="84" spans="1:7">
      <c r="A84" s="97"/>
      <c r="B84" s="60"/>
      <c r="C84" s="41"/>
      <c r="D84" s="14"/>
      <c r="E84" s="14"/>
      <c r="F84" s="14"/>
      <c r="G84" s="1"/>
    </row>
    <row r="85" spans="1:7">
      <c r="A85" s="16"/>
      <c r="B85" s="20"/>
      <c r="C85" s="44"/>
      <c r="D85" s="14"/>
      <c r="E85" s="14"/>
      <c r="F85" s="14"/>
      <c r="G85" s="1"/>
    </row>
    <row r="86" spans="1:7">
      <c r="A86" s="14"/>
      <c r="B86" s="14"/>
      <c r="C86" s="14"/>
      <c r="D86" s="14"/>
      <c r="E86" s="14"/>
      <c r="F86" s="14"/>
    </row>
    <row r="87" spans="1:7">
      <c r="A87" s="15" t="s">
        <v>84</v>
      </c>
      <c r="B87" s="14"/>
      <c r="C87" s="14"/>
      <c r="D87" s="14"/>
      <c r="E87" s="14"/>
      <c r="F87" s="14"/>
    </row>
    <row r="88" spans="1:7" ht="15.75" thickBot="1">
      <c r="A88" s="14"/>
      <c r="B88" s="14"/>
      <c r="C88" s="14"/>
      <c r="D88" s="14"/>
      <c r="E88" s="14"/>
      <c r="F88" s="14"/>
    </row>
    <row r="89" spans="1:7" ht="77.25" thickBot="1">
      <c r="A89" s="46" t="s">
        <v>85</v>
      </c>
      <c r="B89" s="46" t="s">
        <v>86</v>
      </c>
      <c r="C89" s="47" t="s">
        <v>87</v>
      </c>
      <c r="D89" s="48" t="s">
        <v>88</v>
      </c>
      <c r="E89" s="46" t="s">
        <v>89</v>
      </c>
      <c r="F89" s="123" t="s">
        <v>90</v>
      </c>
    </row>
    <row r="90" spans="1:7">
      <c r="A90" s="131" t="s">
        <v>15</v>
      </c>
      <c r="B90" s="73">
        <v>3030</v>
      </c>
      <c r="C90" s="71">
        <v>1109.5999999999999</v>
      </c>
      <c r="D90" s="71">
        <v>0.42010981088126009</v>
      </c>
      <c r="E90" s="124">
        <v>1.35</v>
      </c>
      <c r="F90" s="56">
        <v>0.92989018911874</v>
      </c>
    </row>
    <row r="91" spans="1:7" ht="25.5">
      <c r="A91" s="131" t="s">
        <v>91</v>
      </c>
      <c r="B91" s="73">
        <v>0</v>
      </c>
      <c r="C91" s="71">
        <v>1109.5999999999999</v>
      </c>
      <c r="D91" s="71">
        <v>0</v>
      </c>
      <c r="E91" s="124">
        <v>1.88</v>
      </c>
      <c r="F91" s="56">
        <v>1.88</v>
      </c>
    </row>
    <row r="92" spans="1:7" ht="25.5">
      <c r="A92" s="135" t="s">
        <v>17</v>
      </c>
      <c r="B92" s="73">
        <v>7651.4771999999994</v>
      </c>
      <c r="C92" s="71">
        <v>1109.5999999999999</v>
      </c>
      <c r="D92" s="71">
        <v>1.0608780988297932</v>
      </c>
      <c r="E92" s="124">
        <v>0.87</v>
      </c>
      <c r="F92" s="56">
        <v>-0.19087809882979323</v>
      </c>
    </row>
    <row r="93" spans="1:7" ht="15.75" thickBot="1">
      <c r="A93" s="23" t="s">
        <v>13</v>
      </c>
      <c r="B93" s="73">
        <f>C83</f>
        <v>30478.992199999997</v>
      </c>
      <c r="C93" s="71">
        <v>1109.5999999999999</v>
      </c>
      <c r="D93" s="71">
        <f>B93/C93/6.5</f>
        <v>4.2259153957073927</v>
      </c>
      <c r="E93" s="124">
        <v>5.0999999999999996</v>
      </c>
      <c r="F93" s="56">
        <f>E93-D93</f>
        <v>0.87408460429260693</v>
      </c>
    </row>
    <row r="94" spans="1:7" ht="15.75" thickBot="1">
      <c r="A94" s="69" t="s">
        <v>18</v>
      </c>
      <c r="B94" s="70"/>
      <c r="C94" s="74"/>
      <c r="D94" s="75">
        <f>SUM(D90:D93)</f>
        <v>5.7069033054184466</v>
      </c>
      <c r="E94" s="75">
        <f t="shared" ref="E94:F94" si="0">SUM(E90:E93)</f>
        <v>9.1999999999999993</v>
      </c>
      <c r="F94" s="75">
        <f t="shared" si="0"/>
        <v>3.4930966945815536</v>
      </c>
    </row>
    <row r="95" spans="1:7">
      <c r="A95" s="21"/>
      <c r="B95" s="21"/>
      <c r="C95" s="21"/>
      <c r="D95" s="21"/>
      <c r="E95" s="21"/>
      <c r="F95" s="21"/>
    </row>
  </sheetData>
  <mergeCells count="4">
    <mergeCell ref="A1:D1"/>
    <mergeCell ref="A2:D2"/>
    <mergeCell ref="A3:D3"/>
    <mergeCell ref="D33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2016-03-17T11:20:55Z</cp:lastPrinted>
  <dcterms:created xsi:type="dcterms:W3CDTF">2016-03-17T11:16:47Z</dcterms:created>
  <dcterms:modified xsi:type="dcterms:W3CDTF">2016-03-21T09:00:49Z</dcterms:modified>
</cp:coreProperties>
</file>