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Лист1!$A$3:$G$90</definedName>
  </definedNames>
  <calcPr calcId="124519"/>
</workbook>
</file>

<file path=xl/calcChain.xml><?xml version="1.0" encoding="utf-8"?>
<calcChain xmlns="http://schemas.openxmlformats.org/spreadsheetml/2006/main">
  <c r="E52" i="1"/>
  <c r="E42"/>
  <c r="C42"/>
  <c r="E45"/>
  <c r="F45" s="1"/>
  <c r="E46"/>
  <c r="F46" s="1"/>
  <c r="E20"/>
  <c r="F20" s="1"/>
  <c r="F10"/>
  <c r="F11"/>
  <c r="F13"/>
  <c r="F14"/>
  <c r="F15"/>
  <c r="F17"/>
  <c r="F18"/>
  <c r="F22"/>
  <c r="F23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7"/>
  <c r="F48"/>
  <c r="F49"/>
  <c r="F50"/>
  <c r="F51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9"/>
  <c r="F80"/>
  <c r="F81"/>
  <c r="F9"/>
  <c r="E77"/>
  <c r="F77" s="1"/>
  <c r="E78"/>
  <c r="F78" s="1"/>
  <c r="E53"/>
  <c r="F53" s="1"/>
  <c r="F52"/>
  <c r="E82" l="1"/>
  <c r="F82"/>
</calcChain>
</file>

<file path=xl/sharedStrings.xml><?xml version="1.0" encoding="utf-8"?>
<sst xmlns="http://schemas.openxmlformats.org/spreadsheetml/2006/main" count="107" uniqueCount="78">
  <si>
    <t>№ п/п</t>
  </si>
  <si>
    <t xml:space="preserve">Наименование  работ </t>
  </si>
  <si>
    <t xml:space="preserve">ед. изм. </t>
  </si>
  <si>
    <t>Кол-во</t>
  </si>
  <si>
    <t xml:space="preserve">Стоимость </t>
  </si>
  <si>
    <t>Период выполнен.</t>
  </si>
  <si>
    <t xml:space="preserve">План  </t>
  </si>
  <si>
    <t>1. ФУНДАМЕНТ</t>
  </si>
  <si>
    <t xml:space="preserve">2. ПОДВАЛ </t>
  </si>
  <si>
    <t xml:space="preserve">3. СТЕНЫ </t>
  </si>
  <si>
    <t xml:space="preserve">4. ПЕРЕКРЫТИЯ  и ПОКРЫТИЯ </t>
  </si>
  <si>
    <t xml:space="preserve">5. КОЛОННЫ и СТОЛБЫ </t>
  </si>
  <si>
    <t>6. БАЛКИ  (ригеля)</t>
  </si>
  <si>
    <t>7. КРЫША</t>
  </si>
  <si>
    <t>8. ЛЕСТНИЦЫ</t>
  </si>
  <si>
    <t>9. ФАСАД</t>
  </si>
  <si>
    <t xml:space="preserve">10. ПЕРЕГОРОДКИ </t>
  </si>
  <si>
    <t>11. ВНУТРЕННЯЯ  ОТДЕЛКА</t>
  </si>
  <si>
    <t xml:space="preserve">12. ПОЛЫ </t>
  </si>
  <si>
    <t xml:space="preserve">14.МУСОРОПРОВОД </t>
  </si>
  <si>
    <t xml:space="preserve">17. ИНДИВИДУАЛЬНЫЕ  ТЕПЛОВЫЕ  ПУНКТЫ, СИСТЕМЫ   ВОДОПОДКАЧКИ </t>
  </si>
  <si>
    <t>13. ОКНА   и    ДВЕРИ</t>
  </si>
  <si>
    <t>15. ВЕНТИЛЯЦИЯ   и   ДЫМОУДАЛЕНИЕ</t>
  </si>
  <si>
    <t>18. ВОДОСНАБЖЕНИЕ, ОТОПЛЕНИЕ , ВОДООТВЕДЕНИЕ</t>
  </si>
  <si>
    <t xml:space="preserve">19. ТЕПЛОСНАБЖЕНИЕ   и  ГОРЯЧЕЕ ВОДОСНАБЖЕНИЕ </t>
  </si>
  <si>
    <t xml:space="preserve">20. ЭЛЕКТРООБОРУДОВАНИЕ, РАДИО и ТЕЛЕКОММУНИКАЦИОННОЕ  ОБОРУДОВАНИЕ </t>
  </si>
  <si>
    <t>21. ВНУТРИДОМОВОЕ  ГАЗОВОЕ   ОБОРУДОВАНИЕ</t>
  </si>
  <si>
    <t>22. ЛИФТЫ</t>
  </si>
  <si>
    <t>Тариф на 1 м2</t>
  </si>
  <si>
    <t>23.  ЭНЕРГОСБЕРЕЖЕНИЕ  и ЭНЕРГОЭФФЕКТИВНОСТЬ</t>
  </si>
  <si>
    <t>ООО "Коммунальная компания"Наш дом"</t>
  </si>
  <si>
    <t>шт</t>
  </si>
  <si>
    <t>Объект: Жилой многоквартирный дом: Спортивная, 14</t>
  </si>
  <si>
    <t xml:space="preserve">шт </t>
  </si>
  <si>
    <t>Окраска фасада</t>
  </si>
  <si>
    <t xml:space="preserve">Капитальный ремонт кровли </t>
  </si>
  <si>
    <t>м²</t>
  </si>
  <si>
    <t>Ремонт (штукатурка фундаментных блоков)</t>
  </si>
  <si>
    <t>Окраска по штукатурке</t>
  </si>
  <si>
    <t>Ремонт (штукатурка стен подвала)</t>
  </si>
  <si>
    <t>Ремонт балконных плит</t>
  </si>
  <si>
    <t>Кап. Ремонт цоколя (штукатурка)</t>
  </si>
  <si>
    <t>Замена окон</t>
  </si>
  <si>
    <t>Замена входных деревянных дверей</t>
  </si>
  <si>
    <t>Устройство водоотводных зонтов на кровле, над  кирпичными каналами дымоудаления</t>
  </si>
  <si>
    <t>п/м</t>
  </si>
  <si>
    <t>Замена запорной арматуры верхнего розлива Ду 32-50</t>
  </si>
  <si>
    <t>Замена стояков отопления Ду 20-25</t>
  </si>
  <si>
    <t xml:space="preserve">Замена запорной арматуры Ду 20 - 25 на стояках отопления </t>
  </si>
  <si>
    <t xml:space="preserve">Заключение договора  с газоснабжающей организацией  на техническое обслуживание внутридомового газового оборудования </t>
  </si>
  <si>
    <t>Капитального и Текущего ремонта  на 2015 год</t>
  </si>
  <si>
    <t>2 кв.</t>
  </si>
  <si>
    <t>2кв.</t>
  </si>
  <si>
    <t>3кв</t>
  </si>
  <si>
    <t>1-4 кв</t>
  </si>
  <si>
    <t>1-4кв</t>
  </si>
  <si>
    <t>Разработка проекта, монтаж оборудования на узел учета ХВС</t>
  </si>
  <si>
    <t>1-3кв</t>
  </si>
  <si>
    <t>1-2кв</t>
  </si>
  <si>
    <t>2-3кв</t>
  </si>
  <si>
    <t xml:space="preserve">Контрольно-диагностические работы  по системам вентиляции и дымоудалению, выявление неработаюших шахт вентиляции С последующим устранением  причин </t>
  </si>
  <si>
    <t>2-3 кв</t>
  </si>
  <si>
    <t>1-2 кв</t>
  </si>
  <si>
    <t>Установка 2х тар. электросчетчиков</t>
  </si>
  <si>
    <t xml:space="preserve">Замена в светильниках МОП ламп накаливания на светодиодные лампы </t>
  </si>
  <si>
    <t>Плановое техническое обслуживание электрощитовой согласно графика ППР с заменой  дефектных деталей и комплектующих</t>
  </si>
  <si>
    <t>Общая площадь: м2</t>
  </si>
  <si>
    <t>24. БЛАГОУСТРОЙСТВО и ПРОЧИЕ РАБОТЫ</t>
  </si>
  <si>
    <t>Итого:</t>
  </si>
  <si>
    <t>Главный инженер</t>
  </si>
  <si>
    <t>Директор</t>
  </si>
  <si>
    <t xml:space="preserve">С.И.  Трошина </t>
  </si>
  <si>
    <t>Частичный ремонт домовых труб на кровле</t>
  </si>
  <si>
    <t>Ремонт  стен и потолков коридоров, лестничной клетки, маршей и лестничных площадок 1го  и 2го подъездов</t>
  </si>
  <si>
    <r>
      <t>м</t>
    </r>
    <r>
      <rPr>
        <sz val="12"/>
        <color theme="1"/>
        <rFont val="Calibri"/>
        <family val="2"/>
        <charset val="204"/>
      </rPr>
      <t>²</t>
    </r>
  </si>
  <si>
    <t>Укладка плитки в подъездах на 1-м этаже</t>
  </si>
  <si>
    <t xml:space="preserve">Замена  трубопровода отопления верхнего розлива Ду 50 </t>
  </si>
  <si>
    <t>И.В. Оленин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</si>
</sst>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i/>
      <u/>
      <sz val="2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0" fillId="2" borderId="0" xfId="0" applyFill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2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7" fillId="0" borderId="1" xfId="0" applyFont="1" applyBorder="1" applyAlignment="1">
      <alignment horizontal="left" wrapText="1"/>
    </xf>
    <xf numFmtId="0" fontId="7" fillId="0" borderId="6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tabSelected="1" topLeftCell="A63" workbookViewId="0">
      <selection activeCell="A65" sqref="A65"/>
    </sheetView>
  </sheetViews>
  <sheetFormatPr defaultRowHeight="15"/>
  <cols>
    <col min="1" max="1" width="6.140625" customWidth="1"/>
    <col min="2" max="2" width="59.140625" customWidth="1"/>
    <col min="3" max="3" width="6.7109375" customWidth="1"/>
    <col min="5" max="6" width="12.7109375" customWidth="1"/>
    <col min="7" max="7" width="12.5703125" customWidth="1"/>
  </cols>
  <sheetData>
    <row r="1" spans="1:9" ht="21">
      <c r="A1" s="33" t="s">
        <v>30</v>
      </c>
      <c r="B1" s="33"/>
      <c r="C1" s="33"/>
      <c r="D1" s="33"/>
      <c r="E1" s="33"/>
      <c r="F1" s="33"/>
      <c r="G1" s="33"/>
      <c r="H1" s="3"/>
      <c r="I1" s="3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28.5">
      <c r="A3" s="34" t="s">
        <v>6</v>
      </c>
      <c r="B3" s="34"/>
      <c r="C3" s="34"/>
      <c r="D3" s="34"/>
      <c r="E3" s="34"/>
      <c r="F3" s="34"/>
      <c r="G3" s="34"/>
      <c r="H3" s="1"/>
      <c r="I3" s="1"/>
    </row>
    <row r="4" spans="1:9" ht="24" customHeight="1">
      <c r="A4" s="35" t="s">
        <v>50</v>
      </c>
      <c r="B4" s="35"/>
      <c r="C4" s="35"/>
      <c r="D4" s="35"/>
      <c r="E4" s="35"/>
      <c r="F4" s="35"/>
      <c r="G4" s="35"/>
    </row>
    <row r="5" spans="1:9" ht="35.25" customHeight="1">
      <c r="A5" s="36" t="s">
        <v>32</v>
      </c>
      <c r="B5" s="36"/>
      <c r="C5" s="36"/>
      <c r="D5" s="36"/>
      <c r="E5" s="36"/>
      <c r="F5" s="36"/>
      <c r="G5" s="36"/>
    </row>
    <row r="6" spans="1:9" ht="30" customHeight="1" thickBot="1">
      <c r="A6" s="37" t="s">
        <v>66</v>
      </c>
      <c r="B6" s="37"/>
      <c r="C6" s="37"/>
      <c r="D6" s="37"/>
      <c r="E6" s="37"/>
      <c r="F6" s="37"/>
      <c r="G6" s="24">
        <v>1709.9</v>
      </c>
    </row>
    <row r="7" spans="1:9" ht="45" customHeight="1" thickBot="1">
      <c r="A7" s="26" t="s">
        <v>0</v>
      </c>
      <c r="B7" s="27" t="s">
        <v>1</v>
      </c>
      <c r="C7" s="27" t="s">
        <v>2</v>
      </c>
      <c r="D7" s="27" t="s">
        <v>3</v>
      </c>
      <c r="E7" s="27" t="s">
        <v>4</v>
      </c>
      <c r="F7" s="27" t="s">
        <v>28</v>
      </c>
      <c r="G7" s="28" t="s">
        <v>5</v>
      </c>
      <c r="H7" s="2"/>
    </row>
    <row r="8" spans="1:9" ht="15.75" customHeight="1">
      <c r="A8" s="31" t="s">
        <v>7</v>
      </c>
      <c r="B8" s="32"/>
      <c r="C8" s="25"/>
      <c r="D8" s="25"/>
      <c r="E8" s="25"/>
      <c r="F8" s="25"/>
      <c r="G8" s="25"/>
      <c r="H8" s="2"/>
    </row>
    <row r="9" spans="1:9" ht="25.5" customHeight="1">
      <c r="A9" s="6">
        <v>1</v>
      </c>
      <c r="B9" s="7" t="s">
        <v>37</v>
      </c>
      <c r="C9" s="5" t="s">
        <v>36</v>
      </c>
      <c r="D9" s="5">
        <v>80</v>
      </c>
      <c r="E9" s="5">
        <v>9600</v>
      </c>
      <c r="F9" s="8">
        <f>E9/(12*$G$6)</f>
        <v>0.46786361775542423</v>
      </c>
      <c r="G9" s="5" t="s">
        <v>51</v>
      </c>
      <c r="H9" s="2"/>
    </row>
    <row r="10" spans="1:9" ht="15.75" customHeight="1">
      <c r="A10" s="6">
        <v>2</v>
      </c>
      <c r="B10" s="7" t="s">
        <v>38</v>
      </c>
      <c r="C10" s="5" t="s">
        <v>36</v>
      </c>
      <c r="D10" s="5">
        <v>80</v>
      </c>
      <c r="E10" s="5">
        <v>6400</v>
      </c>
      <c r="F10" s="8">
        <f t="shared" ref="F10:F60" si="0">E10/(12*$G$6)</f>
        <v>0.31190907850361616</v>
      </c>
      <c r="G10" s="5" t="s">
        <v>52</v>
      </c>
      <c r="H10" s="2"/>
    </row>
    <row r="11" spans="1:9" ht="15.75" customHeight="1">
      <c r="A11" s="6"/>
      <c r="B11" s="7"/>
      <c r="C11" s="5"/>
      <c r="D11" s="5"/>
      <c r="E11" s="5"/>
      <c r="F11" s="8">
        <f t="shared" si="0"/>
        <v>0</v>
      </c>
      <c r="G11" s="5"/>
      <c r="H11" s="2"/>
    </row>
    <row r="12" spans="1:9" ht="15" customHeight="1">
      <c r="A12" s="30" t="s">
        <v>8</v>
      </c>
      <c r="B12" s="30"/>
      <c r="C12" s="5"/>
      <c r="D12" s="5"/>
      <c r="E12" s="5"/>
      <c r="F12" s="8"/>
      <c r="G12" s="5"/>
    </row>
    <row r="13" spans="1:9" ht="23.25" customHeight="1">
      <c r="A13" s="6">
        <v>1</v>
      </c>
      <c r="B13" s="7" t="s">
        <v>39</v>
      </c>
      <c r="C13" s="5" t="s">
        <v>36</v>
      </c>
      <c r="D13" s="5">
        <v>30</v>
      </c>
      <c r="E13" s="9">
        <v>7200</v>
      </c>
      <c r="F13" s="8">
        <f t="shared" si="0"/>
        <v>0.35089771331656816</v>
      </c>
      <c r="G13" s="5" t="s">
        <v>58</v>
      </c>
    </row>
    <row r="14" spans="1:9" ht="15.75">
      <c r="A14" s="6">
        <v>2</v>
      </c>
      <c r="B14" s="7" t="s">
        <v>38</v>
      </c>
      <c r="C14" s="5" t="s">
        <v>36</v>
      </c>
      <c r="D14" s="5">
        <v>30</v>
      </c>
      <c r="E14" s="9">
        <v>3600</v>
      </c>
      <c r="F14" s="8">
        <f t="shared" si="0"/>
        <v>0.17544885665828408</v>
      </c>
      <c r="G14" s="5" t="s">
        <v>58</v>
      </c>
    </row>
    <row r="15" spans="1:9" ht="15.75">
      <c r="A15" s="6"/>
      <c r="B15" s="7"/>
      <c r="C15" s="5"/>
      <c r="D15" s="5"/>
      <c r="E15" s="9"/>
      <c r="F15" s="8">
        <f t="shared" si="0"/>
        <v>0</v>
      </c>
      <c r="G15" s="5"/>
    </row>
    <row r="16" spans="1:9" ht="15" customHeight="1">
      <c r="A16" s="30" t="s">
        <v>9</v>
      </c>
      <c r="B16" s="30"/>
      <c r="C16" s="5"/>
      <c r="D16" s="5"/>
      <c r="E16" s="5"/>
      <c r="F16" s="8"/>
      <c r="G16" s="5"/>
    </row>
    <row r="17" spans="1:7" ht="15.75">
      <c r="A17" s="6"/>
      <c r="B17" s="7"/>
      <c r="C17" s="5"/>
      <c r="D17" s="5"/>
      <c r="E17" s="5"/>
      <c r="F17" s="8">
        <f t="shared" si="0"/>
        <v>0</v>
      </c>
      <c r="G17" s="5"/>
    </row>
    <row r="18" spans="1:7" ht="15.75">
      <c r="A18" s="6"/>
      <c r="B18" s="7"/>
      <c r="C18" s="5"/>
      <c r="D18" s="5"/>
      <c r="E18" s="5"/>
      <c r="F18" s="8">
        <f t="shared" si="0"/>
        <v>0</v>
      </c>
      <c r="G18" s="5"/>
    </row>
    <row r="19" spans="1:7" ht="15" customHeight="1">
      <c r="A19" s="30" t="s">
        <v>10</v>
      </c>
      <c r="B19" s="30"/>
      <c r="C19" s="5"/>
      <c r="D19" s="5"/>
      <c r="E19" s="5"/>
      <c r="F19" s="8"/>
      <c r="G19" s="5"/>
    </row>
    <row r="20" spans="1:7" ht="22.5" customHeight="1">
      <c r="A20" s="6"/>
      <c r="B20" s="7" t="s">
        <v>40</v>
      </c>
      <c r="C20" s="5" t="s">
        <v>31</v>
      </c>
      <c r="D20" s="5">
        <v>3</v>
      </c>
      <c r="E20" s="5">
        <f>D20*15000</f>
        <v>45000</v>
      </c>
      <c r="F20" s="8">
        <f t="shared" si="0"/>
        <v>2.1931107082285513</v>
      </c>
      <c r="G20" s="5" t="s">
        <v>59</v>
      </c>
    </row>
    <row r="21" spans="1:7" ht="15" customHeight="1">
      <c r="A21" s="30" t="s">
        <v>11</v>
      </c>
      <c r="B21" s="30"/>
      <c r="C21" s="5"/>
      <c r="D21" s="5"/>
      <c r="E21" s="5"/>
      <c r="F21" s="8"/>
      <c r="G21" s="5"/>
    </row>
    <row r="22" spans="1:7" ht="15.75">
      <c r="A22" s="6"/>
      <c r="B22" s="7"/>
      <c r="C22" s="5"/>
      <c r="D22" s="5"/>
      <c r="E22" s="5"/>
      <c r="F22" s="8">
        <f t="shared" si="0"/>
        <v>0</v>
      </c>
      <c r="G22" s="5"/>
    </row>
    <row r="23" spans="1:7" ht="15.75">
      <c r="A23" s="6"/>
      <c r="B23" s="7"/>
      <c r="C23" s="5"/>
      <c r="D23" s="5"/>
      <c r="E23" s="5"/>
      <c r="F23" s="8">
        <f t="shared" si="0"/>
        <v>0</v>
      </c>
      <c r="G23" s="5"/>
    </row>
    <row r="24" spans="1:7" ht="15" customHeight="1">
      <c r="A24" s="30" t="s">
        <v>12</v>
      </c>
      <c r="B24" s="30"/>
      <c r="C24" s="5"/>
      <c r="D24" s="5"/>
      <c r="E24" s="5"/>
      <c r="F24" s="8"/>
      <c r="G24" s="5"/>
    </row>
    <row r="25" spans="1:7" ht="15.75">
      <c r="A25" s="6"/>
      <c r="B25" s="7"/>
      <c r="C25" s="5"/>
      <c r="D25" s="5"/>
      <c r="E25" s="5"/>
      <c r="F25" s="8">
        <f t="shared" si="0"/>
        <v>0</v>
      </c>
      <c r="G25" s="5"/>
    </row>
    <row r="26" spans="1:7" ht="17.25" customHeight="1">
      <c r="A26" s="6"/>
      <c r="B26" s="7"/>
      <c r="C26" s="5"/>
      <c r="D26" s="5"/>
      <c r="E26" s="5"/>
      <c r="F26" s="8">
        <f t="shared" si="0"/>
        <v>0</v>
      </c>
      <c r="G26" s="5"/>
    </row>
    <row r="27" spans="1:7" ht="15" customHeight="1">
      <c r="A27" s="30" t="s">
        <v>13</v>
      </c>
      <c r="B27" s="30"/>
      <c r="C27" s="5"/>
      <c r="D27" s="5"/>
      <c r="E27" s="5"/>
      <c r="F27" s="8">
        <f t="shared" si="0"/>
        <v>0</v>
      </c>
      <c r="G27" s="5"/>
    </row>
    <row r="28" spans="1:7" ht="28.9" customHeight="1">
      <c r="A28" s="6">
        <v>1</v>
      </c>
      <c r="B28" s="7" t="s">
        <v>35</v>
      </c>
      <c r="C28" s="5" t="s">
        <v>74</v>
      </c>
      <c r="D28" s="5">
        <v>624</v>
      </c>
      <c r="E28" s="5">
        <v>1500000</v>
      </c>
      <c r="F28" s="8">
        <f t="shared" si="0"/>
        <v>73.103690274285029</v>
      </c>
      <c r="G28" s="5" t="s">
        <v>59</v>
      </c>
    </row>
    <row r="29" spans="1:7" ht="15.75">
      <c r="A29" s="6"/>
      <c r="B29" s="7"/>
      <c r="C29" s="5"/>
      <c r="D29" s="5"/>
      <c r="E29" s="5"/>
      <c r="F29" s="8">
        <f t="shared" si="0"/>
        <v>0</v>
      </c>
      <c r="G29" s="5"/>
    </row>
    <row r="30" spans="1:7" ht="15" customHeight="1">
      <c r="A30" s="29" t="s">
        <v>14</v>
      </c>
      <c r="B30" s="30"/>
      <c r="C30" s="5"/>
      <c r="D30" s="5"/>
      <c r="E30" s="5"/>
      <c r="F30" s="8">
        <f t="shared" si="0"/>
        <v>0</v>
      </c>
      <c r="G30" s="5"/>
    </row>
    <row r="31" spans="1:7" ht="15.75">
      <c r="A31" s="6"/>
      <c r="B31" s="7"/>
      <c r="C31" s="5"/>
      <c r="D31" s="5"/>
      <c r="E31" s="5"/>
      <c r="F31" s="8">
        <f t="shared" si="0"/>
        <v>0</v>
      </c>
      <c r="G31" s="5"/>
    </row>
    <row r="32" spans="1:7" ht="15.75">
      <c r="A32" s="6"/>
      <c r="B32" s="7"/>
      <c r="C32" s="5"/>
      <c r="D32" s="5"/>
      <c r="E32" s="5"/>
      <c r="F32" s="8">
        <f t="shared" si="0"/>
        <v>0</v>
      </c>
      <c r="G32" s="5"/>
    </row>
    <row r="33" spans="1:12" ht="15" customHeight="1">
      <c r="A33" s="29" t="s">
        <v>15</v>
      </c>
      <c r="B33" s="30"/>
      <c r="C33" s="5"/>
      <c r="D33" s="5"/>
      <c r="E33" s="5"/>
      <c r="F33" s="8">
        <f t="shared" si="0"/>
        <v>0</v>
      </c>
      <c r="G33" s="5"/>
    </row>
    <row r="34" spans="1:12" ht="23.25" customHeight="1">
      <c r="A34" s="6">
        <v>1</v>
      </c>
      <c r="B34" s="7" t="s">
        <v>41</v>
      </c>
      <c r="C34" s="5" t="s">
        <v>74</v>
      </c>
      <c r="D34" s="5">
        <v>20.5</v>
      </c>
      <c r="E34" s="9">
        <v>10250</v>
      </c>
      <c r="F34" s="8">
        <f t="shared" si="0"/>
        <v>0.49954188354094775</v>
      </c>
      <c r="G34" s="5" t="s">
        <v>59</v>
      </c>
    </row>
    <row r="35" spans="1:12" ht="15.75">
      <c r="A35" s="6">
        <v>2</v>
      </c>
      <c r="B35" s="7" t="s">
        <v>34</v>
      </c>
      <c r="C35" s="5" t="s">
        <v>74</v>
      </c>
      <c r="D35" s="5">
        <v>56.6</v>
      </c>
      <c r="E35" s="9">
        <v>16980</v>
      </c>
      <c r="F35" s="8">
        <f t="shared" si="0"/>
        <v>0.82753377390490657</v>
      </c>
      <c r="G35" s="5" t="s">
        <v>59</v>
      </c>
    </row>
    <row r="36" spans="1:12" ht="15" customHeight="1">
      <c r="A36" s="30" t="s">
        <v>16</v>
      </c>
      <c r="B36" s="30"/>
      <c r="C36" s="5"/>
      <c r="D36" s="5"/>
      <c r="E36" s="5"/>
      <c r="F36" s="8">
        <f t="shared" si="0"/>
        <v>0</v>
      </c>
      <c r="G36" s="5"/>
    </row>
    <row r="37" spans="1:12" ht="15.75">
      <c r="A37" s="6"/>
      <c r="B37" s="7"/>
      <c r="C37" s="5"/>
      <c r="D37" s="5"/>
      <c r="E37" s="5"/>
      <c r="F37" s="8">
        <f t="shared" si="0"/>
        <v>0</v>
      </c>
      <c r="G37" s="5"/>
      <c r="L37" s="4"/>
    </row>
    <row r="38" spans="1:12" ht="15.75">
      <c r="A38" s="6"/>
      <c r="B38" s="7"/>
      <c r="C38" s="5"/>
      <c r="D38" s="5"/>
      <c r="E38" s="5"/>
      <c r="F38" s="8">
        <f t="shared" si="0"/>
        <v>0</v>
      </c>
      <c r="G38" s="5"/>
    </row>
    <row r="39" spans="1:12" ht="15" customHeight="1">
      <c r="A39" s="30" t="s">
        <v>17</v>
      </c>
      <c r="B39" s="30"/>
      <c r="C39" s="5"/>
      <c r="D39" s="5"/>
      <c r="E39" s="5"/>
      <c r="F39" s="8">
        <f t="shared" si="0"/>
        <v>0</v>
      </c>
      <c r="G39" s="5"/>
    </row>
    <row r="40" spans="1:12" ht="31.5">
      <c r="A40" s="10">
        <v>1</v>
      </c>
      <c r="B40" s="11" t="s">
        <v>73</v>
      </c>
      <c r="C40" s="5" t="s">
        <v>74</v>
      </c>
      <c r="D40" s="5">
        <v>750</v>
      </c>
      <c r="E40" s="9">
        <v>350000</v>
      </c>
      <c r="F40" s="8">
        <f t="shared" si="0"/>
        <v>17.057527730666507</v>
      </c>
      <c r="G40" s="5" t="s">
        <v>57</v>
      </c>
    </row>
    <row r="41" spans="1:12" ht="15.75">
      <c r="A41" s="30" t="s">
        <v>18</v>
      </c>
      <c r="B41" s="30"/>
      <c r="C41" s="5"/>
      <c r="D41" s="5"/>
      <c r="E41" s="5"/>
      <c r="F41" s="8">
        <f t="shared" si="0"/>
        <v>0</v>
      </c>
      <c r="G41" s="5"/>
    </row>
    <row r="42" spans="1:12" ht="15.75">
      <c r="A42" s="6">
        <v>1</v>
      </c>
      <c r="B42" s="7" t="s">
        <v>75</v>
      </c>
      <c r="C42" s="5" t="str">
        <f>C40</f>
        <v>м²</v>
      </c>
      <c r="D42" s="5">
        <v>10</v>
      </c>
      <c r="E42" s="5">
        <f>D42*1000</f>
        <v>10000</v>
      </c>
      <c r="F42" s="8">
        <f t="shared" si="0"/>
        <v>0.48735793516190024</v>
      </c>
      <c r="G42" s="5"/>
    </row>
    <row r="43" spans="1:12" ht="15.75">
      <c r="A43" s="6"/>
      <c r="B43" s="7"/>
      <c r="C43" s="5"/>
      <c r="D43" s="5"/>
      <c r="E43" s="5"/>
      <c r="F43" s="8">
        <f t="shared" si="0"/>
        <v>0</v>
      </c>
      <c r="G43" s="5"/>
    </row>
    <row r="44" spans="1:12" ht="15.75">
      <c r="A44" s="29" t="s">
        <v>21</v>
      </c>
      <c r="B44" s="30"/>
      <c r="C44" s="5"/>
      <c r="D44" s="5"/>
      <c r="E44" s="5"/>
      <c r="F44" s="8"/>
      <c r="G44" s="5"/>
    </row>
    <row r="45" spans="1:12" ht="15.75">
      <c r="A45" s="6">
        <v>1</v>
      </c>
      <c r="B45" s="7" t="s">
        <v>42</v>
      </c>
      <c r="C45" s="5" t="s">
        <v>31</v>
      </c>
      <c r="D45" s="5">
        <v>10</v>
      </c>
      <c r="E45" s="9">
        <f>D45*12000</f>
        <v>120000</v>
      </c>
      <c r="F45" s="8">
        <f t="shared" si="0"/>
        <v>5.848295221942803</v>
      </c>
      <c r="G45" s="5"/>
    </row>
    <row r="46" spans="1:12" ht="29.25" customHeight="1">
      <c r="A46" s="6">
        <v>2</v>
      </c>
      <c r="B46" s="7" t="s">
        <v>43</v>
      </c>
      <c r="C46" s="5" t="s">
        <v>31</v>
      </c>
      <c r="D46" s="5">
        <v>2</v>
      </c>
      <c r="E46" s="9">
        <f>D46*15000</f>
        <v>30000</v>
      </c>
      <c r="F46" s="8">
        <f t="shared" si="0"/>
        <v>1.4620738054857008</v>
      </c>
      <c r="G46" s="5"/>
    </row>
    <row r="47" spans="1:12" ht="15.75">
      <c r="A47" s="6"/>
      <c r="B47" s="7"/>
      <c r="C47" s="5"/>
      <c r="D47" s="5"/>
      <c r="E47" s="5"/>
      <c r="F47" s="8">
        <f t="shared" si="0"/>
        <v>0</v>
      </c>
      <c r="G47" s="5"/>
    </row>
    <row r="48" spans="1:12" ht="15.75">
      <c r="A48" s="29" t="s">
        <v>19</v>
      </c>
      <c r="B48" s="30"/>
      <c r="C48" s="5"/>
      <c r="D48" s="5"/>
      <c r="E48" s="5"/>
      <c r="F48" s="8">
        <f t="shared" si="0"/>
        <v>0</v>
      </c>
      <c r="G48" s="5"/>
    </row>
    <row r="49" spans="1:7" ht="15.75">
      <c r="A49" s="6"/>
      <c r="B49" s="7"/>
      <c r="C49" s="5"/>
      <c r="D49" s="5"/>
      <c r="E49" s="5"/>
      <c r="F49" s="8">
        <f t="shared" si="0"/>
        <v>0</v>
      </c>
      <c r="G49" s="5"/>
    </row>
    <row r="50" spans="1:7" ht="15.75">
      <c r="A50" s="6"/>
      <c r="B50" s="7"/>
      <c r="C50" s="5"/>
      <c r="D50" s="5"/>
      <c r="E50" s="5"/>
      <c r="F50" s="8">
        <f t="shared" si="0"/>
        <v>0</v>
      </c>
      <c r="G50" s="5"/>
    </row>
    <row r="51" spans="1:7" ht="27.6" customHeight="1">
      <c r="A51" s="29" t="s">
        <v>22</v>
      </c>
      <c r="B51" s="30"/>
      <c r="C51" s="5"/>
      <c r="D51" s="5"/>
      <c r="E51" s="5"/>
      <c r="F51" s="8">
        <f t="shared" si="0"/>
        <v>0</v>
      </c>
      <c r="G51" s="5"/>
    </row>
    <row r="52" spans="1:7" ht="46.5" customHeight="1">
      <c r="A52" s="10">
        <v>1</v>
      </c>
      <c r="B52" s="7" t="s">
        <v>60</v>
      </c>
      <c r="C52" s="5" t="s">
        <v>31</v>
      </c>
      <c r="D52" s="5">
        <v>20</v>
      </c>
      <c r="E52" s="5">
        <f>D52*400</f>
        <v>8000</v>
      </c>
      <c r="F52" s="8">
        <f t="shared" si="0"/>
        <v>0.38988634812952017</v>
      </c>
      <c r="G52" s="5" t="s">
        <v>61</v>
      </c>
    </row>
    <row r="53" spans="1:7" ht="29.25" customHeight="1">
      <c r="A53" s="6">
        <v>1</v>
      </c>
      <c r="B53" s="7" t="s">
        <v>44</v>
      </c>
      <c r="C53" s="5" t="s">
        <v>33</v>
      </c>
      <c r="D53" s="5">
        <v>2</v>
      </c>
      <c r="E53" s="5">
        <f>D53*2500</f>
        <v>5000</v>
      </c>
      <c r="F53" s="8">
        <f t="shared" si="0"/>
        <v>0.24367896758095012</v>
      </c>
      <c r="G53" s="5" t="s">
        <v>61</v>
      </c>
    </row>
    <row r="54" spans="1:7" ht="30" customHeight="1">
      <c r="A54" s="6">
        <v>2</v>
      </c>
      <c r="B54" s="7" t="s">
        <v>72</v>
      </c>
      <c r="C54" s="5" t="s">
        <v>31</v>
      </c>
      <c r="D54" s="5">
        <v>2</v>
      </c>
      <c r="E54" s="5">
        <v>10000</v>
      </c>
      <c r="F54" s="8">
        <f t="shared" si="0"/>
        <v>0.48735793516190024</v>
      </c>
      <c r="G54" s="5" t="s">
        <v>59</v>
      </c>
    </row>
    <row r="55" spans="1:7" ht="32.450000000000003" customHeight="1">
      <c r="A55" s="29" t="s">
        <v>20</v>
      </c>
      <c r="B55" s="30"/>
      <c r="C55" s="5"/>
      <c r="D55" s="5"/>
      <c r="E55" s="5"/>
      <c r="F55" s="8">
        <f t="shared" si="0"/>
        <v>0</v>
      </c>
      <c r="G55" s="5"/>
    </row>
    <row r="56" spans="1:7" ht="15.75">
      <c r="A56" s="6"/>
      <c r="B56" s="7"/>
      <c r="C56" s="5"/>
      <c r="D56" s="5"/>
      <c r="E56" s="5"/>
      <c r="F56" s="8">
        <f t="shared" si="0"/>
        <v>0</v>
      </c>
      <c r="G56" s="5"/>
    </row>
    <row r="57" spans="1:7" ht="31.9" customHeight="1">
      <c r="A57" s="29" t="s">
        <v>23</v>
      </c>
      <c r="B57" s="30"/>
      <c r="C57" s="5"/>
      <c r="D57" s="5"/>
      <c r="E57" s="5"/>
      <c r="F57" s="8">
        <f t="shared" si="0"/>
        <v>0</v>
      </c>
      <c r="G57" s="5"/>
    </row>
    <row r="58" spans="1:7" ht="31.5">
      <c r="A58" s="10">
        <v>1</v>
      </c>
      <c r="B58" s="7" t="s">
        <v>56</v>
      </c>
      <c r="C58" s="5" t="s">
        <v>31</v>
      </c>
      <c r="D58" s="5">
        <v>1</v>
      </c>
      <c r="E58" s="5">
        <v>87000</v>
      </c>
      <c r="F58" s="8">
        <f t="shared" si="0"/>
        <v>4.2400140359085317</v>
      </c>
      <c r="G58" s="5" t="s">
        <v>62</v>
      </c>
    </row>
    <row r="59" spans="1:7" ht="31.5">
      <c r="A59" s="6">
        <v>2</v>
      </c>
      <c r="B59" s="11" t="s">
        <v>76</v>
      </c>
      <c r="C59" s="5" t="s">
        <v>45</v>
      </c>
      <c r="D59" s="5">
        <v>80</v>
      </c>
      <c r="E59" s="5">
        <v>147000</v>
      </c>
      <c r="F59" s="8">
        <f t="shared" si="0"/>
        <v>7.1641616468799336</v>
      </c>
      <c r="G59" s="5" t="s">
        <v>59</v>
      </c>
    </row>
    <row r="60" spans="1:7" ht="15.75">
      <c r="A60" s="6">
        <v>3</v>
      </c>
      <c r="B60" s="11" t="s">
        <v>46</v>
      </c>
      <c r="C60" s="5" t="s">
        <v>31</v>
      </c>
      <c r="D60" s="5">
        <v>6</v>
      </c>
      <c r="E60" s="5">
        <v>16000</v>
      </c>
      <c r="F60" s="8">
        <f t="shared" si="0"/>
        <v>0.77977269625904033</v>
      </c>
      <c r="G60" s="5" t="s">
        <v>53</v>
      </c>
    </row>
    <row r="61" spans="1:7" ht="15.75">
      <c r="A61" s="6">
        <v>4</v>
      </c>
      <c r="B61" s="7" t="s">
        <v>47</v>
      </c>
      <c r="C61" s="5" t="s">
        <v>45</v>
      </c>
      <c r="D61" s="5">
        <v>360</v>
      </c>
      <c r="E61" s="5">
        <v>210000</v>
      </c>
      <c r="F61" s="8">
        <f t="shared" ref="F61:F81" si="1">E61/(12*$G$6)</f>
        <v>10.234516638399905</v>
      </c>
      <c r="G61" s="5" t="s">
        <v>53</v>
      </c>
    </row>
    <row r="62" spans="1:7" ht="31.5">
      <c r="A62" s="6">
        <v>5</v>
      </c>
      <c r="B62" s="7" t="s">
        <v>48</v>
      </c>
      <c r="C62" s="5" t="s">
        <v>31</v>
      </c>
      <c r="D62" s="5">
        <v>50</v>
      </c>
      <c r="E62" s="5">
        <v>25000</v>
      </c>
      <c r="F62" s="8">
        <f t="shared" si="1"/>
        <v>1.2183948379047507</v>
      </c>
      <c r="G62" s="5" t="s">
        <v>53</v>
      </c>
    </row>
    <row r="63" spans="1:7" ht="15.75">
      <c r="A63" s="6"/>
      <c r="B63" s="7"/>
      <c r="C63" s="5"/>
      <c r="D63" s="5"/>
      <c r="E63" s="5"/>
      <c r="F63" s="8">
        <f t="shared" si="1"/>
        <v>0</v>
      </c>
      <c r="G63" s="5"/>
    </row>
    <row r="64" spans="1:7" ht="29.25" customHeight="1">
      <c r="A64" s="29" t="s">
        <v>24</v>
      </c>
      <c r="B64" s="30"/>
      <c r="C64" s="5"/>
      <c r="D64" s="5"/>
      <c r="E64" s="5"/>
      <c r="F64" s="8">
        <f t="shared" si="1"/>
        <v>0</v>
      </c>
      <c r="G64" s="5"/>
    </row>
    <row r="65" spans="1:7" ht="15.75">
      <c r="A65" s="6"/>
      <c r="B65" s="7"/>
      <c r="C65" s="5"/>
      <c r="D65" s="5"/>
      <c r="E65" s="5"/>
      <c r="F65" s="8">
        <f t="shared" si="1"/>
        <v>0</v>
      </c>
      <c r="G65" s="5"/>
    </row>
    <row r="66" spans="1:7" ht="15.75">
      <c r="A66" s="6"/>
      <c r="B66" s="7"/>
      <c r="C66" s="5"/>
      <c r="D66" s="5"/>
      <c r="E66" s="5"/>
      <c r="F66" s="8">
        <f t="shared" si="1"/>
        <v>0</v>
      </c>
      <c r="G66" s="5"/>
    </row>
    <row r="67" spans="1:7" ht="39" customHeight="1">
      <c r="A67" s="29" t="s">
        <v>25</v>
      </c>
      <c r="B67" s="30"/>
      <c r="C67" s="5"/>
      <c r="D67" s="5"/>
      <c r="E67" s="5"/>
      <c r="F67" s="8">
        <f t="shared" si="1"/>
        <v>0</v>
      </c>
      <c r="G67" s="5"/>
    </row>
    <row r="68" spans="1:7" ht="15.75">
      <c r="A68" s="10"/>
      <c r="B68" s="7"/>
      <c r="C68" s="5"/>
      <c r="D68" s="5"/>
      <c r="E68" s="5"/>
      <c r="F68" s="8">
        <f t="shared" si="1"/>
        <v>0</v>
      </c>
      <c r="G68" s="5"/>
    </row>
    <row r="69" spans="1:7" ht="47.25">
      <c r="A69" s="10">
        <v>2</v>
      </c>
      <c r="B69" s="7" t="s">
        <v>65</v>
      </c>
      <c r="C69" s="5" t="s">
        <v>31</v>
      </c>
      <c r="D69" s="5">
        <v>2</v>
      </c>
      <c r="E69" s="5">
        <v>18000</v>
      </c>
      <c r="F69" s="8">
        <f t="shared" si="1"/>
        <v>0.87724428329142046</v>
      </c>
      <c r="G69" s="5" t="s">
        <v>54</v>
      </c>
    </row>
    <row r="70" spans="1:7" ht="15.75">
      <c r="A70" s="6">
        <v>3</v>
      </c>
      <c r="B70" s="7"/>
      <c r="C70" s="5"/>
      <c r="D70" s="5"/>
      <c r="E70" s="5"/>
      <c r="F70" s="8">
        <f t="shared" si="1"/>
        <v>0</v>
      </c>
      <c r="G70" s="5"/>
    </row>
    <row r="71" spans="1:7" ht="36.6" customHeight="1">
      <c r="A71" s="29" t="s">
        <v>26</v>
      </c>
      <c r="B71" s="30"/>
      <c r="C71" s="5"/>
      <c r="D71" s="5"/>
      <c r="E71" s="5"/>
      <c r="F71" s="8">
        <f t="shared" si="1"/>
        <v>0</v>
      </c>
      <c r="G71" s="5"/>
    </row>
    <row r="72" spans="1:7" ht="63.75" customHeight="1">
      <c r="A72" s="10">
        <v>1</v>
      </c>
      <c r="B72" s="11" t="s">
        <v>49</v>
      </c>
      <c r="C72" s="5"/>
      <c r="D72" s="5"/>
      <c r="E72" s="5"/>
      <c r="F72" s="8">
        <f t="shared" si="1"/>
        <v>0</v>
      </c>
      <c r="G72" s="5" t="s">
        <v>55</v>
      </c>
    </row>
    <row r="73" spans="1:7" ht="15.75">
      <c r="A73" s="6"/>
      <c r="B73" s="7"/>
      <c r="C73" s="5"/>
      <c r="D73" s="5"/>
      <c r="E73" s="5"/>
      <c r="F73" s="8">
        <f t="shared" si="1"/>
        <v>0</v>
      </c>
      <c r="G73" s="5"/>
    </row>
    <row r="74" spans="1:7" ht="15.75">
      <c r="A74" s="6"/>
      <c r="B74" s="7"/>
      <c r="C74" s="5"/>
      <c r="D74" s="5"/>
      <c r="E74" s="5"/>
      <c r="F74" s="8">
        <f t="shared" si="1"/>
        <v>0</v>
      </c>
      <c r="G74" s="5"/>
    </row>
    <row r="75" spans="1:7" ht="14.45" customHeight="1">
      <c r="A75" s="29" t="s">
        <v>27</v>
      </c>
      <c r="B75" s="30"/>
      <c r="C75" s="5"/>
      <c r="D75" s="5"/>
      <c r="E75" s="5"/>
      <c r="F75" s="8">
        <f t="shared" si="1"/>
        <v>0</v>
      </c>
      <c r="G75" s="5"/>
    </row>
    <row r="76" spans="1:7" ht="32.450000000000003" customHeight="1">
      <c r="A76" s="29" t="s">
        <v>29</v>
      </c>
      <c r="B76" s="30"/>
      <c r="C76" s="5"/>
      <c r="D76" s="5"/>
      <c r="E76" s="5"/>
      <c r="F76" s="8">
        <f t="shared" si="1"/>
        <v>0</v>
      </c>
      <c r="G76" s="5"/>
    </row>
    <row r="77" spans="1:7" ht="23.25" customHeight="1">
      <c r="A77" s="6">
        <v>1</v>
      </c>
      <c r="B77" s="7" t="s">
        <v>63</v>
      </c>
      <c r="C77" s="5" t="s">
        <v>31</v>
      </c>
      <c r="D77" s="5">
        <v>1</v>
      </c>
      <c r="E77" s="5">
        <f>D77*3600</f>
        <v>3600</v>
      </c>
      <c r="F77" s="8">
        <f t="shared" si="1"/>
        <v>0.17544885665828408</v>
      </c>
      <c r="G77" s="5" t="s">
        <v>62</v>
      </c>
    </row>
    <row r="78" spans="1:7" ht="30.75" customHeight="1">
      <c r="A78" s="6">
        <v>2</v>
      </c>
      <c r="B78" s="7" t="s">
        <v>64</v>
      </c>
      <c r="C78" s="5" t="s">
        <v>31</v>
      </c>
      <c r="D78" s="5">
        <v>20</v>
      </c>
      <c r="E78" s="5">
        <f>D78*250</f>
        <v>5000</v>
      </c>
      <c r="F78" s="8">
        <f t="shared" si="1"/>
        <v>0.24367896758095012</v>
      </c>
      <c r="G78" s="5" t="s">
        <v>62</v>
      </c>
    </row>
    <row r="79" spans="1:7" ht="35.450000000000003" customHeight="1">
      <c r="A79" s="38" t="s">
        <v>67</v>
      </c>
      <c r="B79" s="29"/>
      <c r="C79" s="5"/>
      <c r="D79" s="5"/>
      <c r="E79" s="5"/>
      <c r="F79" s="8">
        <f t="shared" si="1"/>
        <v>0</v>
      </c>
      <c r="G79" s="5"/>
    </row>
    <row r="80" spans="1:7" ht="15.75">
      <c r="A80" s="6"/>
      <c r="B80" s="7"/>
      <c r="C80" s="5"/>
      <c r="D80" s="5"/>
      <c r="E80" s="5"/>
      <c r="F80" s="8">
        <f t="shared" si="1"/>
        <v>0</v>
      </c>
      <c r="G80" s="5"/>
    </row>
    <row r="81" spans="1:7" ht="16.5" thickBot="1">
      <c r="A81" s="17"/>
      <c r="B81" s="18"/>
      <c r="C81" s="19"/>
      <c r="D81" s="19"/>
      <c r="E81" s="19"/>
      <c r="F81" s="20">
        <f t="shared" si="1"/>
        <v>0</v>
      </c>
      <c r="G81" s="19"/>
    </row>
    <row r="82" spans="1:7" ht="16.5" thickBot="1">
      <c r="A82" s="39" t="s">
        <v>68</v>
      </c>
      <c r="B82" s="40"/>
      <c r="C82" s="40"/>
      <c r="D82" s="40"/>
      <c r="E82" s="21">
        <f>SUM(E9:E81)</f>
        <v>2643630</v>
      </c>
      <c r="F82" s="22">
        <f>SUM(F9:F81)</f>
        <v>128.83940581320542</v>
      </c>
      <c r="G82" s="23"/>
    </row>
    <row r="83" spans="1:7" ht="60" customHeight="1">
      <c r="A83" s="12"/>
      <c r="B83" s="12"/>
      <c r="C83" s="13"/>
      <c r="D83" s="13"/>
      <c r="E83" s="13"/>
      <c r="F83" s="14"/>
      <c r="G83" s="13"/>
    </row>
    <row r="84" spans="1:7" ht="15.75">
      <c r="A84" s="41" t="s">
        <v>69</v>
      </c>
      <c r="B84" s="41"/>
      <c r="C84" s="41"/>
      <c r="D84" s="41"/>
      <c r="E84" s="15"/>
      <c r="F84" s="42" t="s">
        <v>77</v>
      </c>
      <c r="G84" s="42"/>
    </row>
    <row r="85" spans="1:7" ht="15.75">
      <c r="A85" s="16"/>
      <c r="B85" s="16"/>
      <c r="C85" s="16"/>
      <c r="D85" s="16"/>
      <c r="E85" s="15"/>
      <c r="F85" s="15"/>
      <c r="G85" s="15"/>
    </row>
    <row r="86" spans="1:7" ht="15.75">
      <c r="A86" s="16"/>
      <c r="B86" s="16"/>
      <c r="C86" s="16"/>
      <c r="D86" s="16"/>
      <c r="E86" s="15"/>
      <c r="F86" s="15"/>
      <c r="G86" s="15"/>
    </row>
    <row r="87" spans="1:7" ht="15.75">
      <c r="A87" s="41" t="s">
        <v>70</v>
      </c>
      <c r="B87" s="41"/>
      <c r="C87" s="41"/>
      <c r="D87" s="41"/>
      <c r="E87" s="15"/>
      <c r="F87" s="42" t="s">
        <v>71</v>
      </c>
      <c r="G87" s="42"/>
    </row>
  </sheetData>
  <mergeCells count="33">
    <mergeCell ref="A79:B79"/>
    <mergeCell ref="A82:D82"/>
    <mergeCell ref="A84:D84"/>
    <mergeCell ref="F84:G84"/>
    <mergeCell ref="A87:D87"/>
    <mergeCell ref="F87:G87"/>
    <mergeCell ref="A1:G1"/>
    <mergeCell ref="A3:G3"/>
    <mergeCell ref="A4:G4"/>
    <mergeCell ref="A5:G5"/>
    <mergeCell ref="A6:F6"/>
    <mergeCell ref="A8:B8"/>
    <mergeCell ref="A12:B12"/>
    <mergeCell ref="A16:B16"/>
    <mergeCell ref="A19:B19"/>
    <mergeCell ref="A21:B21"/>
    <mergeCell ref="A24:B24"/>
    <mergeCell ref="A27:B27"/>
    <mergeCell ref="A30:B30"/>
    <mergeCell ref="A33:B33"/>
    <mergeCell ref="A36:B36"/>
    <mergeCell ref="A75:B75"/>
    <mergeCell ref="A76:B76"/>
    <mergeCell ref="A39:B39"/>
    <mergeCell ref="A57:B57"/>
    <mergeCell ref="A64:B64"/>
    <mergeCell ref="A67:B67"/>
    <mergeCell ref="A71:B71"/>
    <mergeCell ref="A41:B41"/>
    <mergeCell ref="A44:B44"/>
    <mergeCell ref="A48:B48"/>
    <mergeCell ref="A51:B51"/>
    <mergeCell ref="A55:B55"/>
  </mergeCells>
  <pageMargins left="0.70866141732283472" right="0.35" top="0.49" bottom="0.39" header="0.31496062992125984" footer="0.31496062992125984"/>
  <pageSetup paperSize="9" scale="77" fitToHeight="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2014-12-23T10:23:25Z</dcterms:modified>
</cp:coreProperties>
</file>